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filterPrivacy="1"/>
  <xr:revisionPtr revIDLastSave="0" documentId="13_ncr:1_{12E8D992-79DC-DD4E-A6A8-8A21FD4683D7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MH pož.útok s vodou 2 pokusy" sheetId="2" r:id="rId1"/>
    <sheet name="PHL MH" sheetId="4" r:id="rId2"/>
    <sheet name="Hist. PHL. MH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luc1">[1]Lučivná!$R$25</definedName>
    <definedName name="_okr1" localSheetId="1">#REF!</definedName>
    <definedName name="_okr1">#REF!</definedName>
    <definedName name="_okr2" localSheetId="1">#REF!</definedName>
    <definedName name="_okr2">#REF!</definedName>
    <definedName name="_okr3" localSheetId="1">#REF!</definedName>
    <definedName name="_okr3">#REF!</definedName>
    <definedName name="_okr4" localSheetId="1">#REF!</definedName>
    <definedName name="_okr4">#REF!</definedName>
    <definedName name="_okr5" localSheetId="1">#REF!</definedName>
    <definedName name="_okr5">#REF!</definedName>
    <definedName name="_str1" localSheetId="1">[2]Lučivná!#REF!</definedName>
    <definedName name="_str1">[2]Lučivná!#REF!</definedName>
    <definedName name="_str2" localSheetId="1">[2]Lučivná!#REF!</definedName>
    <definedName name="_str2">[2]Lučivná!#REF!</definedName>
    <definedName name="_str3" localSheetId="1">[2]Lučivná!#REF!</definedName>
    <definedName name="_str3">[2]Lučivná!#REF!</definedName>
    <definedName name="_tep1">[3]Hárok1!$F$30</definedName>
    <definedName name="_to1">[4]Súťaž!$G$30</definedName>
    <definedName name="_to2">[5]Mlynica!$H$6</definedName>
    <definedName name="_to3">[6]Štôla!$H$6</definedName>
    <definedName name="_to4">[6]Štôla!$H$34</definedName>
    <definedName name="bestk">[7]Gerlachov!$N$6</definedName>
    <definedName name="bestk1">[7]Gerlachov!$N$17</definedName>
    <definedName name="bestk2">[7]Gerlachov!$N$21</definedName>
    <definedName name="jedo" localSheetId="1">#REF!</definedName>
    <definedName name="jedo">#REF!</definedName>
    <definedName name="jedo1" localSheetId="1">#REF!</definedName>
    <definedName name="jedo1">#REF!</definedName>
    <definedName name="luc">[1]Lučivná!$R$6</definedName>
    <definedName name="ok" localSheetId="1">#REF!</definedName>
    <definedName name="ok">#REF!</definedName>
    <definedName name="okr" localSheetId="1">#REF!</definedName>
    <definedName name="okr">#REF!</definedName>
    <definedName name="okres" localSheetId="1">#REF!</definedName>
    <definedName name="okres">#REF!</definedName>
    <definedName name="okrh" localSheetId="1">#REF!</definedName>
    <definedName name="okrh">#REF!</definedName>
    <definedName name="okrh1" localSheetId="1">#REF!</definedName>
    <definedName name="okrh1">#REF!</definedName>
    <definedName name="okrm" localSheetId="1">#REF!</definedName>
    <definedName name="okrm">#REF!</definedName>
    <definedName name="sobota">[8]Sp.Sobota!$Q$6</definedName>
    <definedName name="sobota1">[8]Sp.Sobota!$Q$17</definedName>
    <definedName name="stiav">'[9]Sp. Štiavnik'!$F$6</definedName>
    <definedName name="stiav1">'[9]Sp. Štiavnik'!$F$26</definedName>
    <definedName name="str" localSheetId="1">[2]Lučivná!#REF!</definedName>
    <definedName name="str">[2]Lučivná!#REF!</definedName>
    <definedName name="šuňml">[10]Šuňava!$Q$6</definedName>
    <definedName name="šuňml1">[10]Šuňava!$Q$29</definedName>
    <definedName name="tep">[3]Hárok1!$F$6</definedName>
    <definedName name="to">[4]Súťaž!$G$6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8" l="1"/>
  <c r="I14" i="8"/>
  <c r="I13" i="8"/>
  <c r="I12" i="8"/>
  <c r="I11" i="8"/>
  <c r="I10" i="8"/>
  <c r="I9" i="8"/>
  <c r="I8" i="8"/>
  <c r="M25" i="4"/>
  <c r="M35" i="4"/>
  <c r="M34" i="4"/>
  <c r="M33" i="4"/>
  <c r="M30" i="4"/>
  <c r="M32" i="4"/>
  <c r="M31" i="4"/>
  <c r="M29" i="4"/>
  <c r="M23" i="4"/>
  <c r="M24" i="4"/>
  <c r="M21" i="4"/>
  <c r="M18" i="4"/>
  <c r="M19" i="4"/>
  <c r="M22" i="4"/>
  <c r="M20" i="4"/>
  <c r="M17" i="4"/>
  <c r="K17" i="2" l="1"/>
  <c r="G17" i="2"/>
  <c r="K18" i="2"/>
  <c r="G18" i="2"/>
  <c r="K19" i="2"/>
  <c r="G19" i="2"/>
  <c r="K16" i="2"/>
  <c r="G16" i="2"/>
  <c r="K9" i="2"/>
  <c r="G9" i="2"/>
  <c r="L9" i="2" s="1"/>
  <c r="K12" i="2"/>
  <c r="G12" i="2"/>
  <c r="K10" i="2"/>
  <c r="G10" i="2"/>
  <c r="K8" i="2"/>
  <c r="G8" i="2"/>
  <c r="K13" i="2"/>
  <c r="G13" i="2"/>
  <c r="K6" i="2"/>
  <c r="G6" i="2"/>
  <c r="K7" i="2"/>
  <c r="G7" i="2"/>
  <c r="K11" i="2"/>
  <c r="G11" i="2"/>
  <c r="L17" i="2" l="1"/>
  <c r="L18" i="2"/>
  <c r="L10" i="2"/>
  <c r="L19" i="2"/>
  <c r="L16" i="2"/>
  <c r="M16" i="2" s="1"/>
  <c r="L12" i="2"/>
  <c r="L8" i="2"/>
  <c r="L13" i="2"/>
  <c r="L6" i="2"/>
  <c r="L7" i="2"/>
  <c r="L11" i="2"/>
  <c r="M6" i="2" l="1"/>
  <c r="M10" i="2"/>
  <c r="M8" i="2"/>
  <c r="M13" i="2"/>
  <c r="M17" i="2"/>
  <c r="M19" i="2"/>
  <c r="M18" i="2"/>
  <c r="M11" i="2"/>
  <c r="M9" i="2"/>
  <c r="M7" i="2"/>
  <c r="M12" i="2"/>
</calcChain>
</file>

<file path=xl/sharedStrings.xml><?xml version="1.0" encoding="utf-8"?>
<sst xmlns="http://schemas.openxmlformats.org/spreadsheetml/2006/main" count="291" uniqueCount="124">
  <si>
    <t>1. pokus</t>
  </si>
  <si>
    <t>2. pokus</t>
  </si>
  <si>
    <t>Por.</t>
  </si>
  <si>
    <t>štar. číslo</t>
  </si>
  <si>
    <t>Názov hasičského družstva</t>
  </si>
  <si>
    <t>ľ. terč</t>
  </si>
  <si>
    <t>p. terč</t>
  </si>
  <si>
    <t>výhod. body</t>
  </si>
  <si>
    <t>výsledný čas</t>
  </si>
  <si>
    <t>lepší pokus</t>
  </si>
  <si>
    <t>Rozdiel časov</t>
  </si>
  <si>
    <t>body PHL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</si>
  <si>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</si>
  <si>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</si>
  <si>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</si>
  <si>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</si>
  <si>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</si>
  <si>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</si>
  <si>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</si>
  <si>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</si>
  <si>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</si>
  <si>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dievčenské družstvá</t>
  </si>
  <si>
    <t>PHL</t>
  </si>
  <si>
    <t>Štrba</t>
  </si>
  <si>
    <t>Veľký Slavkov</t>
  </si>
  <si>
    <t>Spišský Štiavnik</t>
  </si>
  <si>
    <t>Spišské Bystré</t>
  </si>
  <si>
    <t>Štrba I</t>
  </si>
  <si>
    <t>Hranovnica</t>
  </si>
  <si>
    <t>Nová Lesná</t>
  </si>
  <si>
    <t>Kravany</t>
  </si>
  <si>
    <t>Dravce</t>
  </si>
  <si>
    <t>Štrba II</t>
  </si>
  <si>
    <t>Štěpánkovice</t>
  </si>
  <si>
    <t>Štrba 5.7.2026</t>
  </si>
  <si>
    <t>Gánovce</t>
  </si>
  <si>
    <t>x</t>
  </si>
  <si>
    <t xml:space="preserve">PODTATRANSKÁ  HASIČSKÁ  LIGA - ROK  2026 - 13. ročník </t>
  </si>
  <si>
    <t>disciplína požiarny útok s vodou</t>
  </si>
  <si>
    <t xml:space="preserve"> ŽIACI - CHLAPCI</t>
  </si>
  <si>
    <t xml:space="preserve"> 17.5.</t>
  </si>
  <si>
    <t>13.6.</t>
  </si>
  <si>
    <t xml:space="preserve"> 20.6.</t>
  </si>
  <si>
    <t xml:space="preserve"> 5.7.</t>
  </si>
  <si>
    <t xml:space="preserve"> 1.8.</t>
  </si>
  <si>
    <t xml:space="preserve"> 16.8.</t>
  </si>
  <si>
    <t xml:space="preserve"> 22.8.</t>
  </si>
  <si>
    <t>29.8.</t>
  </si>
  <si>
    <t xml:space="preserve"> 12.9.</t>
  </si>
  <si>
    <t xml:space="preserve"> </t>
  </si>
  <si>
    <t>ÚK</t>
  </si>
  <si>
    <t>S</t>
  </si>
  <si>
    <t xml:space="preserve"> S</t>
  </si>
  <si>
    <t>P</t>
  </si>
  <si>
    <t>V</t>
  </si>
  <si>
    <t>Š</t>
  </si>
  <si>
    <t>H</t>
  </si>
  <si>
    <t>I</t>
  </si>
  <si>
    <t>N</t>
  </si>
  <si>
    <t>K</t>
  </si>
  <si>
    <t xml:space="preserve"> .</t>
  </si>
  <si>
    <t>E</t>
  </si>
  <si>
    <t>.</t>
  </si>
  <si>
    <t>T</t>
  </si>
  <si>
    <t>R</t>
  </si>
  <si>
    <t xml:space="preserve"> Š</t>
  </si>
  <si>
    <t>O</t>
  </si>
  <si>
    <t>A</t>
  </si>
  <si>
    <t>B</t>
  </si>
  <si>
    <t>Á</t>
  </si>
  <si>
    <t>ŽIACI</t>
  </si>
  <si>
    <t>Y</t>
  </si>
  <si>
    <t>D</t>
  </si>
  <si>
    <t>L</t>
  </si>
  <si>
    <t>C</t>
  </si>
  <si>
    <t>É</t>
  </si>
  <si>
    <t>Hranovnica I</t>
  </si>
  <si>
    <t xml:space="preserve">Lučivná </t>
  </si>
  <si>
    <t xml:space="preserve"> 6.</t>
  </si>
  <si>
    <t xml:space="preserve"> 7.</t>
  </si>
  <si>
    <t>Hranovnica II</t>
  </si>
  <si>
    <t>Súťaž</t>
  </si>
  <si>
    <t xml:space="preserve"> 2.</t>
  </si>
  <si>
    <t xml:space="preserve"> 3.</t>
  </si>
  <si>
    <t xml:space="preserve"> 4.</t>
  </si>
  <si>
    <t xml:space="preserve"> 5.</t>
  </si>
  <si>
    <t xml:space="preserve">PODTATRANSKÁ  HASIČSKÁ  LIGA - ROK 2025 - 12. ročník </t>
  </si>
  <si>
    <t xml:space="preserve"> ŽIAČKY - DIEVČATÁ</t>
  </si>
  <si>
    <t>Hôrka</t>
  </si>
  <si>
    <t>Vikartovce</t>
  </si>
  <si>
    <t xml:space="preserve"> 1.</t>
  </si>
  <si>
    <t>ÚK - Územné kolo hry Plameň</t>
  </si>
  <si>
    <t>V roku 2026 nebudú hodnotené 2 súťaže</t>
  </si>
  <si>
    <t>disciplína požiarny útok s vodou sa vykonáva podľa Pravidiel hry Plameň</t>
  </si>
  <si>
    <t>2 x 2 ks  hadice C - 10 m, 2 ks hadice B - 10 m</t>
  </si>
  <si>
    <t>pri rovnosti bodov v celkovom hodnotení rozhoduje umiestnenie v Územnom kole hry</t>
  </si>
  <si>
    <t>Ondrej Klimo, Dušan Brutovský - sčítací komisári PHL</t>
  </si>
  <si>
    <t>PODTATRANSKÁ HASIČSKÁ LIGA 2026 - 13. ročník mladých hasičov a hasičiek - 4. súťaž</t>
  </si>
  <si>
    <t>Súťaž 8-členných družstiev v požiarnom útoku s vodou O pohár starostu obce Štrba - 8. ročník</t>
  </si>
  <si>
    <t xml:space="preserve"> chlapčenské a zmiešané družstvá</t>
  </si>
  <si>
    <t>Rok</t>
  </si>
  <si>
    <t>Roč</t>
  </si>
  <si>
    <t>čas</t>
  </si>
  <si>
    <t>Spolu</t>
  </si>
  <si>
    <t>ník</t>
  </si>
  <si>
    <t>Ondrej Klimo - sčítací komisár PHL</t>
  </si>
  <si>
    <t>Súťaž 8 - členných družstiev mladých hasičov - požiarny útok s vodou - Štrba</t>
  </si>
  <si>
    <t>prehľad víťazov</t>
  </si>
  <si>
    <t xml:space="preserve"> chlapčenské a zmiešané</t>
  </si>
  <si>
    <t>počet</t>
  </si>
  <si>
    <t xml:space="preserve"> dievčenské</t>
  </si>
  <si>
    <t xml:space="preserve"> družstvá</t>
  </si>
  <si>
    <t xml:space="preserve"> družstiev</t>
  </si>
  <si>
    <t>družstvá</t>
  </si>
  <si>
    <t>družstiev</t>
  </si>
  <si>
    <t>bez dievčat</t>
  </si>
  <si>
    <t>X</t>
  </si>
  <si>
    <t xml:space="preserve">Hranovnica </t>
  </si>
  <si>
    <t>Hranovnica II.</t>
  </si>
  <si>
    <t>Kravany I.</t>
  </si>
  <si>
    <t>Hranovnica I.</t>
  </si>
  <si>
    <t>do roku 2017 a od 2023 sa od dosiahnutého času odratávali výhodové body za vek</t>
  </si>
  <si>
    <t>súťaží sa podľa hry PLAMEŇ - terče sklápacie, hadice B75 2 ks 10m, hadice C52 2x2 ks 10 m</t>
  </si>
  <si>
    <t>2020, 2021 - súťaže sa nekonali - Covid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</si>
</sst>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38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Liberation Sans"/>
      <charset val="238"/>
    </font>
    <font>
      <b/>
      <sz val="11"/>
      <color rgb="FF000000"/>
      <name val="Calibri"/>
      <family val="2"/>
      <charset val="238"/>
    </font>
    <font>
      <b/>
      <sz val="10"/>
      <color theme="1"/>
      <name val="Liberation Sans"/>
      <charset val="238"/>
    </font>
    <font>
      <b/>
      <sz val="11"/>
      <color rgb="FFE46C0A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1"/>
      <color indexed="8"/>
      <name val="Calibri"/>
      <family val="2"/>
    </font>
    <font>
      <b/>
      <sz val="10"/>
      <color indexed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scheme val="minor"/>
    </font>
    <font>
      <b/>
      <sz val="10"/>
      <color rgb="FFFF0000"/>
      <name val="Liberation Sans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10"/>
      <name val="Arial CE"/>
      <family val="2"/>
      <charset val="238"/>
    </font>
    <font>
      <b/>
      <sz val="10"/>
      <color indexed="3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9"/>
      <color indexed="10"/>
      <name val="Arial CE"/>
      <charset val="238"/>
    </font>
    <font>
      <b/>
      <sz val="11"/>
      <color indexed="10"/>
      <name val="Arial CE"/>
      <charset val="238"/>
    </font>
    <font>
      <b/>
      <sz val="8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b/>
      <sz val="10"/>
      <color indexed="10"/>
      <name val="Arial CE"/>
      <charset val="238"/>
    </font>
    <font>
      <b/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</font>
    <font>
      <sz val="11"/>
      <color theme="1"/>
      <name val="Calibri"/>
      <family val="2"/>
      <charset val="1"/>
    </font>
    <font>
      <b/>
      <sz val="10"/>
      <color rgb="FF0070C0"/>
      <name val="Liberation Sans"/>
      <charset val="238"/>
    </font>
    <font>
      <b/>
      <sz val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theme="0"/>
        <bgColor indexed="26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 applyNumberFormat="0" applyFont="0" applyFill="0" applyBorder="0" applyAlignment="0" applyProtection="0"/>
    <xf numFmtId="0" fontId="8" fillId="0" borderId="0"/>
    <xf numFmtId="0" fontId="11" fillId="0" borderId="0" applyFill="0" applyAlignment="0" applyProtection="0"/>
    <xf numFmtId="0" fontId="14" fillId="0" borderId="0"/>
    <xf numFmtId="0" fontId="33" fillId="0" borderId="0"/>
    <xf numFmtId="0" fontId="33" fillId="0" borderId="0" applyProtection="0"/>
  </cellStyleXfs>
  <cellXfs count="200">
    <xf numFmtId="0" fontId="0" fillId="0" borderId="0" xfId="0"/>
    <xf numFmtId="0" fontId="2" fillId="0" borderId="0" xfId="1"/>
    <xf numFmtId="0" fontId="3" fillId="2" borderId="3" xfId="2" applyFont="1" applyFill="1" applyBorder="1" applyAlignment="1">
      <alignment horizontal="center"/>
    </xf>
    <xf numFmtId="0" fontId="3" fillId="3" borderId="7" xfId="2" applyFont="1" applyFill="1" applyBorder="1" applyAlignment="1">
      <alignment vertical="center" wrapText="1"/>
    </xf>
    <xf numFmtId="0" fontId="3" fillId="3" borderId="8" xfId="2" applyFont="1" applyFill="1" applyBorder="1" applyAlignment="1">
      <alignment vertical="center" wrapText="1"/>
    </xf>
    <xf numFmtId="0" fontId="3" fillId="3" borderId="9" xfId="2" applyFont="1" applyFill="1" applyBorder="1" applyAlignment="1">
      <alignment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/>
    </xf>
    <xf numFmtId="0" fontId="0" fillId="3" borderId="12" xfId="2" applyFont="1" applyFill="1" applyBorder="1" applyAlignment="1">
      <alignment horizontal="center"/>
    </xf>
    <xf numFmtId="0" fontId="0" fillId="0" borderId="14" xfId="2" applyFont="1" applyBorder="1" applyAlignment="1">
      <alignment horizontal="center"/>
    </xf>
    <xf numFmtId="0" fontId="0" fillId="0" borderId="15" xfId="2" applyFont="1" applyBorder="1" applyAlignment="1">
      <alignment horizontal="center"/>
    </xf>
    <xf numFmtId="2" fontId="5" fillId="0" borderId="16" xfId="2" applyNumberFormat="1" applyFont="1" applyBorder="1" applyAlignment="1">
      <alignment horizontal="center"/>
    </xf>
    <xf numFmtId="2" fontId="6" fillId="0" borderId="11" xfId="2" applyNumberFormat="1" applyFont="1" applyBorder="1" applyAlignment="1">
      <alignment horizontal="center"/>
    </xf>
    <xf numFmtId="2" fontId="7" fillId="0" borderId="11" xfId="2" applyNumberFormat="1" applyFont="1" applyBorder="1" applyAlignment="1">
      <alignment horizontal="center"/>
    </xf>
    <xf numFmtId="0" fontId="4" fillId="3" borderId="18" xfId="2" applyFont="1" applyFill="1" applyBorder="1" applyAlignment="1">
      <alignment horizontal="center"/>
    </xf>
    <xf numFmtId="0" fontId="0" fillId="3" borderId="19" xfId="2" applyFont="1" applyFill="1" applyBorder="1" applyAlignment="1">
      <alignment horizontal="center"/>
    </xf>
    <xf numFmtId="0" fontId="0" fillId="0" borderId="21" xfId="2" applyFont="1" applyBorder="1" applyAlignment="1">
      <alignment horizontal="center"/>
    </xf>
    <xf numFmtId="0" fontId="0" fillId="0" borderId="22" xfId="2" applyFont="1" applyBorder="1" applyAlignment="1">
      <alignment horizontal="center"/>
    </xf>
    <xf numFmtId="2" fontId="5" fillId="0" borderId="23" xfId="2" applyNumberFormat="1" applyFont="1" applyBorder="1" applyAlignment="1">
      <alignment horizontal="center"/>
    </xf>
    <xf numFmtId="2" fontId="6" fillId="0" borderId="18" xfId="2" applyNumberFormat="1" applyFont="1" applyBorder="1" applyAlignment="1">
      <alignment horizontal="center"/>
    </xf>
    <xf numFmtId="2" fontId="7" fillId="0" borderId="18" xfId="2" applyNumberFormat="1" applyFont="1" applyBorder="1" applyAlignment="1">
      <alignment horizontal="center"/>
    </xf>
    <xf numFmtId="2" fontId="0" fillId="0" borderId="22" xfId="2" applyNumberFormat="1" applyFont="1" applyBorder="1" applyAlignment="1">
      <alignment horizontal="center"/>
    </xf>
    <xf numFmtId="0" fontId="0" fillId="0" borderId="25" xfId="2" applyFont="1" applyBorder="1" applyAlignment="1">
      <alignment horizontal="center"/>
    </xf>
    <xf numFmtId="0" fontId="0" fillId="0" borderId="26" xfId="2" applyFont="1" applyBorder="1" applyAlignment="1">
      <alignment horizontal="center"/>
    </xf>
    <xf numFmtId="2" fontId="5" fillId="0" borderId="27" xfId="2" applyNumberFormat="1" applyFont="1" applyBorder="1" applyAlignment="1">
      <alignment horizontal="center"/>
    </xf>
    <xf numFmtId="2" fontId="7" fillId="0" borderId="28" xfId="2" applyNumberFormat="1" applyFont="1" applyBorder="1" applyAlignment="1">
      <alignment horizontal="center"/>
    </xf>
    <xf numFmtId="0" fontId="3" fillId="3" borderId="2" xfId="2" applyFont="1" applyFill="1" applyBorder="1" applyAlignment="1">
      <alignment horizontal="center" vertical="center" wrapText="1"/>
    </xf>
    <xf numFmtId="2" fontId="0" fillId="0" borderId="15" xfId="2" applyNumberFormat="1" applyFont="1" applyBorder="1" applyAlignment="1">
      <alignment horizontal="center"/>
    </xf>
    <xf numFmtId="2" fontId="6" fillId="0" borderId="35" xfId="2" applyNumberFormat="1" applyFont="1" applyBorder="1" applyAlignment="1">
      <alignment horizontal="center"/>
    </xf>
    <xf numFmtId="2" fontId="6" fillId="0" borderId="36" xfId="2" applyNumberFormat="1" applyFont="1" applyBorder="1" applyAlignment="1">
      <alignment horizontal="center"/>
    </xf>
    <xf numFmtId="0" fontId="4" fillId="3" borderId="28" xfId="2" applyFont="1" applyFill="1" applyBorder="1" applyAlignment="1">
      <alignment horizontal="center"/>
    </xf>
    <xf numFmtId="0" fontId="0" fillId="3" borderId="37" xfId="2" applyFont="1" applyFill="1" applyBorder="1" applyAlignment="1">
      <alignment horizontal="center"/>
    </xf>
    <xf numFmtId="2" fontId="6" fillId="0" borderId="39" xfId="2" applyNumberFormat="1" applyFont="1" applyBorder="1" applyAlignment="1">
      <alignment horizontal="center"/>
    </xf>
    <xf numFmtId="0" fontId="12" fillId="0" borderId="22" xfId="2" applyFont="1" applyBorder="1" applyAlignment="1">
      <alignment horizontal="center"/>
    </xf>
    <xf numFmtId="2" fontId="12" fillId="0" borderId="22" xfId="2" applyNumberFormat="1" applyFont="1" applyBorder="1" applyAlignment="1">
      <alignment horizontal="center"/>
    </xf>
    <xf numFmtId="165" fontId="0" fillId="0" borderId="15" xfId="2" applyNumberFormat="1" applyFont="1" applyBorder="1" applyAlignment="1">
      <alignment horizontal="center"/>
    </xf>
    <xf numFmtId="0" fontId="11" fillId="0" borderId="22" xfId="2" applyFont="1" applyBorder="1" applyAlignment="1">
      <alignment horizontal="center"/>
    </xf>
    <xf numFmtId="0" fontId="0" fillId="5" borderId="14" xfId="2" applyFont="1" applyFill="1" applyBorder="1" applyAlignment="1">
      <alignment horizontal="center"/>
    </xf>
    <xf numFmtId="2" fontId="12" fillId="0" borderId="22" xfId="2" applyNumberFormat="1" applyFont="1" applyFill="1" applyBorder="1" applyAlignment="1">
      <alignment horizontal="center"/>
    </xf>
    <xf numFmtId="2" fontId="0" fillId="0" borderId="21" xfId="2" applyNumberFormat="1" applyFont="1" applyFill="1" applyBorder="1" applyAlignment="1">
      <alignment horizontal="center"/>
    </xf>
    <xf numFmtId="0" fontId="11" fillId="0" borderId="26" xfId="2" applyFont="1" applyBorder="1" applyAlignment="1">
      <alignment horizontal="center"/>
    </xf>
    <xf numFmtId="2" fontId="11" fillId="0" borderId="22" xfId="2" applyNumberFormat="1" applyFont="1" applyBorder="1" applyAlignment="1">
      <alignment horizontal="center"/>
    </xf>
    <xf numFmtId="165" fontId="0" fillId="0" borderId="26" xfId="2" applyNumberFormat="1" applyFont="1" applyBorder="1" applyAlignment="1">
      <alignment horizontal="center"/>
    </xf>
    <xf numFmtId="2" fontId="0" fillId="0" borderId="14" xfId="2" applyNumberFormat="1" applyFont="1" applyBorder="1" applyAlignment="1">
      <alignment horizontal="center"/>
    </xf>
    <xf numFmtId="0" fontId="12" fillId="0" borderId="15" xfId="2" applyFont="1" applyBorder="1" applyAlignment="1">
      <alignment horizontal="center"/>
    </xf>
    <xf numFmtId="0" fontId="0" fillId="4" borderId="15" xfId="2" applyFont="1" applyFill="1" applyBorder="1" applyAlignment="1">
      <alignment horizontal="center"/>
    </xf>
    <xf numFmtId="0" fontId="11" fillId="0" borderId="0" xfId="5" applyFont="1"/>
    <xf numFmtId="0" fontId="11" fillId="0" borderId="0" xfId="4"/>
    <xf numFmtId="0" fontId="19" fillId="6" borderId="41" xfId="4" applyFont="1" applyFill="1" applyBorder="1" applyAlignment="1">
      <alignment horizontal="center"/>
    </xf>
    <xf numFmtId="0" fontId="20" fillId="6" borderId="41" xfId="4" applyFont="1" applyFill="1" applyBorder="1" applyAlignment="1">
      <alignment horizontal="center"/>
    </xf>
    <xf numFmtId="0" fontId="21" fillId="6" borderId="46" xfId="4" applyFont="1" applyFill="1" applyBorder="1" applyAlignment="1">
      <alignment horizontal="center"/>
    </xf>
    <xf numFmtId="16" fontId="21" fillId="6" borderId="46" xfId="4" applyNumberFormat="1" applyFont="1" applyFill="1" applyBorder="1" applyAlignment="1">
      <alignment horizontal="center"/>
    </xf>
    <xf numFmtId="0" fontId="21" fillId="6" borderId="48" xfId="4" applyFont="1" applyFill="1" applyBorder="1" applyAlignment="1">
      <alignment horizontal="center"/>
    </xf>
    <xf numFmtId="0" fontId="21" fillId="6" borderId="49" xfId="4" applyFont="1" applyFill="1" applyBorder="1" applyAlignment="1">
      <alignment horizontal="center"/>
    </xf>
    <xf numFmtId="16" fontId="21" fillId="6" borderId="49" xfId="4" applyNumberFormat="1" applyFont="1" applyFill="1" applyBorder="1" applyAlignment="1">
      <alignment horizontal="center"/>
    </xf>
    <xf numFmtId="0" fontId="19" fillId="6" borderId="42" xfId="4" applyFont="1" applyFill="1" applyBorder="1" applyAlignment="1">
      <alignment horizontal="center"/>
    </xf>
    <xf numFmtId="0" fontId="20" fillId="7" borderId="41" xfId="4" applyFont="1" applyFill="1" applyBorder="1" applyAlignment="1">
      <alignment horizontal="center"/>
    </xf>
    <xf numFmtId="0" fontId="22" fillId="0" borderId="49" xfId="4" applyFont="1" applyFill="1" applyBorder="1" applyAlignment="1">
      <alignment horizontal="center"/>
    </xf>
    <xf numFmtId="0" fontId="22" fillId="0" borderId="46" xfId="4" applyFont="1" applyBorder="1" applyAlignment="1">
      <alignment horizontal="center"/>
    </xf>
    <xf numFmtId="0" fontId="11" fillId="0" borderId="0" xfId="4" applyFill="1"/>
    <xf numFmtId="0" fontId="19" fillId="6" borderId="50" xfId="4" applyFont="1" applyFill="1" applyBorder="1" applyAlignment="1">
      <alignment horizontal="center"/>
    </xf>
    <xf numFmtId="0" fontId="20" fillId="7" borderId="47" xfId="4" applyFont="1" applyFill="1" applyBorder="1" applyAlignment="1">
      <alignment horizontal="center"/>
    </xf>
    <xf numFmtId="0" fontId="22" fillId="0" borderId="0" xfId="4" applyFont="1" applyFill="1" applyAlignment="1">
      <alignment horizontal="center"/>
    </xf>
    <xf numFmtId="0" fontId="22" fillId="0" borderId="51" xfId="4" applyFont="1" applyBorder="1" applyAlignment="1">
      <alignment horizontal="center"/>
    </xf>
    <xf numFmtId="0" fontId="22" fillId="0" borderId="52" xfId="4" applyFont="1" applyBorder="1" applyAlignment="1">
      <alignment horizontal="center"/>
    </xf>
    <xf numFmtId="0" fontId="22" fillId="0" borderId="0" xfId="4" applyFont="1" applyAlignment="1">
      <alignment horizontal="center"/>
    </xf>
    <xf numFmtId="0" fontId="19" fillId="6" borderId="47" xfId="4" applyFont="1" applyFill="1" applyBorder="1" applyAlignment="1">
      <alignment horizontal="center"/>
    </xf>
    <xf numFmtId="0" fontId="23" fillId="0" borderId="0" xfId="4" applyFont="1" applyFill="1" applyAlignment="1">
      <alignment horizontal="center"/>
    </xf>
    <xf numFmtId="0" fontId="24" fillId="0" borderId="0" xfId="4" applyFont="1" applyAlignment="1">
      <alignment horizontal="center"/>
    </xf>
    <xf numFmtId="0" fontId="22" fillId="0" borderId="53" xfId="4" applyFont="1" applyFill="1" applyBorder="1" applyAlignment="1">
      <alignment horizontal="center"/>
    </xf>
    <xf numFmtId="0" fontId="25" fillId="6" borderId="47" xfId="4" applyFont="1" applyFill="1" applyBorder="1" applyAlignment="1">
      <alignment horizontal="center"/>
    </xf>
    <xf numFmtId="0" fontId="25" fillId="6" borderId="50" xfId="4" applyFont="1" applyFill="1" applyBorder="1" applyAlignment="1">
      <alignment horizontal="center"/>
    </xf>
    <xf numFmtId="0" fontId="26" fillId="6" borderId="47" xfId="4" applyFont="1" applyFill="1" applyBorder="1" applyAlignment="1">
      <alignment horizontal="center"/>
    </xf>
    <xf numFmtId="0" fontId="27" fillId="6" borderId="50" xfId="5" applyFont="1" applyFill="1" applyBorder="1" applyAlignment="1">
      <alignment horizontal="center"/>
    </xf>
    <xf numFmtId="0" fontId="27" fillId="6" borderId="47" xfId="4" applyFont="1" applyFill="1" applyBorder="1" applyAlignment="1">
      <alignment horizontal="center"/>
    </xf>
    <xf numFmtId="0" fontId="27" fillId="6" borderId="43" xfId="5" applyFont="1" applyFill="1" applyBorder="1" applyAlignment="1">
      <alignment horizontal="center"/>
    </xf>
    <xf numFmtId="0" fontId="20" fillId="7" borderId="7" xfId="4" applyFont="1" applyFill="1" applyBorder="1" applyAlignment="1">
      <alignment horizontal="center"/>
    </xf>
    <xf numFmtId="0" fontId="22" fillId="0" borderId="54" xfId="4" applyFont="1" applyFill="1" applyBorder="1" applyAlignment="1">
      <alignment horizontal="center"/>
    </xf>
    <xf numFmtId="0" fontId="22" fillId="0" borderId="55" xfId="4" applyFont="1" applyBorder="1" applyAlignment="1">
      <alignment horizontal="center"/>
    </xf>
    <xf numFmtId="0" fontId="27" fillId="6" borderId="7" xfId="4" applyFont="1" applyFill="1" applyBorder="1" applyAlignment="1">
      <alignment horizontal="center"/>
    </xf>
    <xf numFmtId="0" fontId="28" fillId="6" borderId="44" xfId="5" applyFont="1" applyFill="1" applyBorder="1" applyAlignment="1">
      <alignment horizontal="center"/>
    </xf>
    <xf numFmtId="0" fontId="19" fillId="0" borderId="44" xfId="4" applyFont="1" applyFill="1" applyBorder="1" applyAlignment="1">
      <alignment horizontal="center"/>
    </xf>
    <xf numFmtId="0" fontId="28" fillId="0" borderId="56" xfId="5" applyFont="1" applyBorder="1" applyAlignment="1">
      <alignment horizontal="center"/>
    </xf>
    <xf numFmtId="0" fontId="28" fillId="0" borderId="57" xfId="5" applyFont="1" applyBorder="1" applyAlignment="1">
      <alignment horizontal="center"/>
    </xf>
    <xf numFmtId="0" fontId="28" fillId="0" borderId="56" xfId="4" applyFont="1" applyFill="1" applyBorder="1" applyAlignment="1">
      <alignment horizontal="center"/>
    </xf>
    <xf numFmtId="0" fontId="28" fillId="6" borderId="45" xfId="5" applyFont="1" applyFill="1" applyBorder="1" applyAlignment="1">
      <alignment horizontal="center"/>
    </xf>
    <xf numFmtId="0" fontId="19" fillId="0" borderId="45" xfId="4" applyFont="1" applyFill="1" applyBorder="1" applyAlignment="1">
      <alignment horizontal="center"/>
    </xf>
    <xf numFmtId="0" fontId="28" fillId="0" borderId="58" xfId="5" applyFont="1" applyBorder="1" applyAlignment="1">
      <alignment horizontal="center"/>
    </xf>
    <xf numFmtId="0" fontId="28" fillId="0" borderId="59" xfId="5" applyFont="1" applyBorder="1" applyAlignment="1">
      <alignment horizontal="center"/>
    </xf>
    <xf numFmtId="0" fontId="28" fillId="0" borderId="58" xfId="4" applyFont="1" applyFill="1" applyBorder="1" applyAlignment="1">
      <alignment horizontal="center"/>
    </xf>
    <xf numFmtId="0" fontId="8" fillId="0" borderId="0" xfId="4" applyFont="1"/>
    <xf numFmtId="0" fontId="11" fillId="0" borderId="0" xfId="4" applyAlignment="1"/>
    <xf numFmtId="0" fontId="28" fillId="6" borderId="60" xfId="5" applyFont="1" applyFill="1" applyBorder="1" applyAlignment="1">
      <alignment horizontal="center"/>
    </xf>
    <xf numFmtId="0" fontId="19" fillId="0" borderId="60" xfId="4" applyFont="1" applyFill="1" applyBorder="1" applyAlignment="1">
      <alignment horizontal="center"/>
    </xf>
    <xf numFmtId="0" fontId="28" fillId="0" borderId="61" xfId="5" applyFont="1" applyBorder="1" applyAlignment="1">
      <alignment horizontal="center"/>
    </xf>
    <xf numFmtId="0" fontId="28" fillId="0" borderId="62" xfId="5" applyFont="1" applyBorder="1" applyAlignment="1">
      <alignment horizontal="center"/>
    </xf>
    <xf numFmtId="0" fontId="28" fillId="0" borderId="61" xfId="4" applyFont="1" applyFill="1" applyBorder="1" applyAlignment="1">
      <alignment horizontal="center"/>
    </xf>
    <xf numFmtId="0" fontId="28" fillId="0" borderId="0" xfId="4" applyFont="1"/>
    <xf numFmtId="0" fontId="11" fillId="8" borderId="10" xfId="5" applyFont="1" applyFill="1" applyBorder="1"/>
    <xf numFmtId="0" fontId="29" fillId="0" borderId="10" xfId="5" applyFont="1" applyBorder="1" applyAlignment="1">
      <alignment horizontal="center"/>
    </xf>
    <xf numFmtId="0" fontId="29" fillId="0" borderId="63" xfId="4" applyFont="1" applyFill="1" applyBorder="1" applyAlignment="1">
      <alignment horizontal="center"/>
    </xf>
    <xf numFmtId="0" fontId="29" fillId="0" borderId="64" xfId="4" applyFont="1" applyFill="1" applyBorder="1" applyAlignment="1">
      <alignment horizontal="center"/>
    </xf>
    <xf numFmtId="0" fontId="29" fillId="9" borderId="10" xfId="4" applyFont="1" applyFill="1" applyBorder="1" applyAlignment="1">
      <alignment horizontal="center"/>
    </xf>
    <xf numFmtId="0" fontId="28" fillId="0" borderId="44" xfId="5" applyFont="1" applyBorder="1" applyAlignment="1">
      <alignment horizontal="center"/>
    </xf>
    <xf numFmtId="0" fontId="28" fillId="0" borderId="60" xfId="5" applyFont="1" applyBorder="1" applyAlignment="1">
      <alignment horizontal="center"/>
    </xf>
    <xf numFmtId="0" fontId="14" fillId="0" borderId="0" xfId="5"/>
    <xf numFmtId="0" fontId="9" fillId="0" borderId="0" xfId="5" applyFont="1"/>
    <xf numFmtId="0" fontId="30" fillId="0" borderId="0" xfId="5" applyFont="1"/>
    <xf numFmtId="0" fontId="31" fillId="0" borderId="0" xfId="5" applyFont="1"/>
    <xf numFmtId="0" fontId="32" fillId="0" borderId="0" xfId="5" applyFont="1"/>
    <xf numFmtId="0" fontId="12" fillId="0" borderId="0" xfId="5" applyFont="1"/>
    <xf numFmtId="0" fontId="15" fillId="0" borderId="0" xfId="5" applyFont="1"/>
    <xf numFmtId="0" fontId="28" fillId="6" borderId="47" xfId="5" applyFont="1" applyFill="1" applyBorder="1" applyAlignment="1">
      <alignment horizontal="center"/>
    </xf>
    <xf numFmtId="0" fontId="0" fillId="0" borderId="13" xfId="2" applyFont="1" applyBorder="1" applyAlignment="1">
      <alignment horizontal="center"/>
    </xf>
    <xf numFmtId="0" fontId="0" fillId="0" borderId="20" xfId="2" applyFont="1" applyBorder="1" applyAlignment="1">
      <alignment horizontal="center"/>
    </xf>
    <xf numFmtId="0" fontId="15" fillId="3" borderId="17" xfId="2" applyFont="1" applyFill="1" applyBorder="1" applyAlignment="1">
      <alignment horizontal="center"/>
    </xf>
    <xf numFmtId="0" fontId="15" fillId="3" borderId="24" xfId="2" applyFont="1" applyFill="1" applyBorder="1" applyAlignment="1">
      <alignment horizontal="center"/>
    </xf>
    <xf numFmtId="0" fontId="15" fillId="3" borderId="29" xfId="2" applyFont="1" applyFill="1" applyBorder="1" applyAlignment="1">
      <alignment horizontal="center"/>
    </xf>
    <xf numFmtId="0" fontId="4" fillId="0" borderId="0" xfId="1" applyFont="1"/>
    <xf numFmtId="0" fontId="0" fillId="0" borderId="38" xfId="2" applyFont="1" applyBorder="1" applyAlignment="1">
      <alignment horizontal="center"/>
    </xf>
    <xf numFmtId="0" fontId="35" fillId="0" borderId="0" xfId="0" applyFont="1"/>
    <xf numFmtId="0" fontId="35" fillId="11" borderId="69" xfId="0" applyFont="1" applyFill="1" applyBorder="1" applyAlignment="1">
      <alignment horizontal="center"/>
    </xf>
    <xf numFmtId="0" fontId="35" fillId="11" borderId="48" xfId="0" applyFont="1" applyFill="1" applyBorder="1" applyAlignment="1">
      <alignment horizontal="center"/>
    </xf>
    <xf numFmtId="0" fontId="35" fillId="11" borderId="70" xfId="0" applyFont="1" applyFill="1" applyBorder="1" applyAlignment="1">
      <alignment horizontal="center"/>
    </xf>
    <xf numFmtId="0" fontId="35" fillId="11" borderId="71" xfId="0" applyFont="1" applyFill="1" applyBorder="1" applyAlignment="1">
      <alignment horizontal="center"/>
    </xf>
    <xf numFmtId="0" fontId="35" fillId="11" borderId="72" xfId="0" applyFont="1" applyFill="1" applyBorder="1" applyAlignment="1">
      <alignment horizontal="center"/>
    </xf>
    <xf numFmtId="0" fontId="35" fillId="11" borderId="40" xfId="0" applyFont="1" applyFill="1" applyBorder="1" applyAlignment="1">
      <alignment horizontal="center"/>
    </xf>
    <xf numFmtId="0" fontId="35" fillId="11" borderId="73" xfId="0" applyFont="1" applyFill="1" applyBorder="1" applyAlignment="1">
      <alignment horizontal="center"/>
    </xf>
    <xf numFmtId="0" fontId="35" fillId="11" borderId="74" xfId="0" applyFont="1" applyFill="1" applyBorder="1" applyAlignment="1">
      <alignment horizontal="center"/>
    </xf>
    <xf numFmtId="0" fontId="35" fillId="0" borderId="75" xfId="0" applyFont="1" applyBorder="1" applyAlignment="1">
      <alignment horizontal="center"/>
    </xf>
    <xf numFmtId="0" fontId="35" fillId="0" borderId="76" xfId="0" applyFont="1" applyBorder="1" applyAlignment="1">
      <alignment horizontal="center"/>
    </xf>
    <xf numFmtId="2" fontId="35" fillId="0" borderId="76" xfId="0" applyNumberFormat="1" applyFont="1" applyBorder="1" applyAlignment="1">
      <alignment horizontal="center"/>
    </xf>
    <xf numFmtId="0" fontId="35" fillId="0" borderId="77" xfId="0" applyFont="1" applyBorder="1" applyAlignment="1">
      <alignment horizontal="center"/>
    </xf>
    <xf numFmtId="0" fontId="35" fillId="0" borderId="78" xfId="0" applyFont="1" applyBorder="1" applyAlignment="1">
      <alignment horizontal="center"/>
    </xf>
    <xf numFmtId="0" fontId="35" fillId="0" borderId="79" xfId="0" applyFont="1" applyBorder="1" applyAlignment="1">
      <alignment horizontal="center"/>
    </xf>
    <xf numFmtId="0" fontId="35" fillId="0" borderId="80" xfId="0" applyFont="1" applyBorder="1" applyAlignment="1">
      <alignment horizontal="center"/>
    </xf>
    <xf numFmtId="0" fontId="35" fillId="0" borderId="81" xfId="0" applyFont="1" applyBorder="1" applyAlignment="1">
      <alignment horizontal="center"/>
    </xf>
    <xf numFmtId="0" fontId="35" fillId="0" borderId="82" xfId="0" applyFont="1" applyBorder="1" applyAlignment="1">
      <alignment horizontal="center"/>
    </xf>
    <xf numFmtId="2" fontId="35" fillId="0" borderId="82" xfId="0" applyNumberFormat="1" applyFont="1" applyBorder="1" applyAlignment="1">
      <alignment horizontal="center"/>
    </xf>
    <xf numFmtId="2" fontId="35" fillId="12" borderId="82" xfId="0" applyNumberFormat="1" applyFont="1" applyFill="1" applyBorder="1" applyAlignment="1">
      <alignment horizontal="center"/>
    </xf>
    <xf numFmtId="0" fontId="35" fillId="0" borderId="83" xfId="0" applyFont="1" applyBorder="1" applyAlignment="1">
      <alignment horizontal="center"/>
    </xf>
    <xf numFmtId="0" fontId="35" fillId="0" borderId="84" xfId="0" applyFont="1" applyBorder="1" applyAlignment="1">
      <alignment horizontal="center"/>
    </xf>
    <xf numFmtId="0" fontId="35" fillId="0" borderId="85" xfId="0" applyFont="1" applyBorder="1" applyAlignment="1">
      <alignment horizontal="center"/>
    </xf>
    <xf numFmtId="0" fontId="35" fillId="0" borderId="86" xfId="0" applyFont="1" applyBorder="1" applyAlignment="1">
      <alignment horizontal="center"/>
    </xf>
    <xf numFmtId="2" fontId="35" fillId="0" borderId="85" xfId="0" applyNumberFormat="1" applyFont="1" applyBorder="1" applyAlignment="1">
      <alignment horizontal="center"/>
    </xf>
    <xf numFmtId="0" fontId="35" fillId="0" borderId="87" xfId="0" applyFont="1" applyBorder="1" applyAlignment="1">
      <alignment horizontal="center"/>
    </xf>
    <xf numFmtId="0" fontId="35" fillId="0" borderId="88" xfId="0" applyFont="1" applyBorder="1" applyAlignment="1">
      <alignment horizontal="center"/>
    </xf>
    <xf numFmtId="0" fontId="35" fillId="0" borderId="89" xfId="0" applyFont="1" applyBorder="1" applyAlignment="1">
      <alignment horizontal="center"/>
    </xf>
    <xf numFmtId="0" fontId="35" fillId="0" borderId="90" xfId="0" applyFont="1" applyBorder="1" applyAlignment="1">
      <alignment horizontal="center"/>
    </xf>
    <xf numFmtId="2" fontId="35" fillId="10" borderId="76" xfId="0" applyNumberFormat="1" applyFont="1" applyFill="1" applyBorder="1" applyAlignment="1">
      <alignment horizontal="center"/>
    </xf>
    <xf numFmtId="0" fontId="35" fillId="0" borderId="91" xfId="0" applyFont="1" applyBorder="1" applyAlignment="1">
      <alignment horizontal="center"/>
    </xf>
    <xf numFmtId="0" fontId="35" fillId="0" borderId="92" xfId="0" applyFont="1" applyBorder="1" applyAlignment="1">
      <alignment horizontal="center"/>
    </xf>
    <xf numFmtId="0" fontId="10" fillId="0" borderId="93" xfId="0" applyFont="1" applyBorder="1" applyAlignment="1">
      <alignment horizontal="center"/>
    </xf>
    <xf numFmtId="0" fontId="10" fillId="0" borderId="58" xfId="0" applyFont="1" applyBorder="1" applyAlignment="1">
      <alignment horizontal="center"/>
    </xf>
    <xf numFmtId="0" fontId="10" fillId="0" borderId="67" xfId="0" applyFont="1" applyBorder="1" applyAlignment="1">
      <alignment horizontal="center"/>
    </xf>
    <xf numFmtId="0" fontId="10" fillId="0" borderId="94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6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5" fillId="0" borderId="0" xfId="0" applyFont="1"/>
    <xf numFmtId="0" fontId="1" fillId="0" borderId="0" xfId="0" applyFont="1"/>
    <xf numFmtId="0" fontId="37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2" fillId="2" borderId="1" xfId="1" applyFill="1" applyBorder="1"/>
    <xf numFmtId="0" fontId="2" fillId="2" borderId="2" xfId="1" applyFill="1" applyBorder="1"/>
    <xf numFmtId="0" fontId="3" fillId="2" borderId="30" xfId="2" applyFont="1" applyFill="1" applyBorder="1" applyAlignment="1">
      <alignment horizontal="center"/>
    </xf>
    <xf numFmtId="0" fontId="3" fillId="2" borderId="31" xfId="2" applyFont="1" applyFill="1" applyBorder="1" applyAlignment="1">
      <alignment horizontal="center"/>
    </xf>
    <xf numFmtId="0" fontId="3" fillId="2" borderId="32" xfId="2" applyFont="1" applyFill="1" applyBorder="1" applyAlignment="1">
      <alignment horizontal="center"/>
    </xf>
    <xf numFmtId="0" fontId="3" fillId="2" borderId="33" xfId="2" applyFont="1" applyFill="1" applyBorder="1" applyAlignment="1">
      <alignment horizontal="center"/>
    </xf>
    <xf numFmtId="0" fontId="0" fillId="2" borderId="1" xfId="2" applyFont="1" applyFill="1" applyBorder="1" applyAlignment="1">
      <alignment horizontal="center"/>
    </xf>
    <xf numFmtId="0" fontId="0" fillId="2" borderId="2" xfId="2" applyFont="1" applyFill="1" applyBorder="1" applyAlignment="1">
      <alignment horizontal="center"/>
    </xf>
    <xf numFmtId="0" fontId="0" fillId="2" borderId="34" xfId="2" applyFont="1" applyFill="1" applyBorder="1" applyAlignment="1">
      <alignment horizontal="center"/>
    </xf>
    <xf numFmtId="0" fontId="13" fillId="0" borderId="0" xfId="1" applyFont="1" applyAlignment="1">
      <alignment horizontal="center"/>
    </xf>
    <xf numFmtId="0" fontId="34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2" applyFont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0" fillId="2" borderId="3" xfId="2" applyFont="1" applyFill="1" applyBorder="1" applyAlignment="1">
      <alignment horizontal="center"/>
    </xf>
    <xf numFmtId="0" fontId="28" fillId="0" borderId="48" xfId="5" applyFont="1" applyBorder="1" applyAlignment="1">
      <alignment horizontal="left"/>
    </xf>
    <xf numFmtId="0" fontId="28" fillId="0" borderId="0" xfId="5" applyFont="1" applyAlignment="1">
      <alignment horizontal="left"/>
    </xf>
    <xf numFmtId="0" fontId="16" fillId="0" borderId="0" xfId="4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0" fontId="20" fillId="7" borderId="47" xfId="4" applyFont="1" applyFill="1" applyBorder="1" applyAlignment="1">
      <alignment horizontal="center"/>
    </xf>
    <xf numFmtId="0" fontId="16" fillId="0" borderId="42" xfId="4" applyFont="1" applyBorder="1" applyAlignment="1">
      <alignment horizontal="center"/>
    </xf>
    <xf numFmtId="0" fontId="16" fillId="0" borderId="48" xfId="4" applyFont="1" applyBorder="1" applyAlignment="1">
      <alignment horizontal="center"/>
    </xf>
    <xf numFmtId="0" fontId="16" fillId="0" borderId="65" xfId="4" applyFont="1" applyBorder="1" applyAlignment="1">
      <alignment horizontal="center"/>
    </xf>
    <xf numFmtId="0" fontId="18" fillId="0" borderId="43" xfId="4" applyFont="1" applyBorder="1" applyAlignment="1">
      <alignment horizontal="center"/>
    </xf>
    <xf numFmtId="0" fontId="18" fillId="0" borderId="40" xfId="4" applyFont="1" applyBorder="1" applyAlignment="1">
      <alignment horizontal="center"/>
    </xf>
    <xf numFmtId="0" fontId="18" fillId="0" borderId="66" xfId="4" applyFont="1" applyBorder="1" applyAlignment="1">
      <alignment horizontal="center"/>
    </xf>
  </cellXfs>
  <cellStyles count="8">
    <cellStyle name="Default" xfId="2" xr:uid="{00000000-0005-0000-0000-000000000000}"/>
    <cellStyle name="Normálna" xfId="0" builtinId="0"/>
    <cellStyle name="Normálna 2" xfId="1" xr:uid="{00000000-0005-0000-0000-000003000000}"/>
    <cellStyle name="Normálna 3" xfId="3" xr:uid="{00000000-0005-0000-0000-000004000000}"/>
    <cellStyle name="Normálna 4" xfId="6" xr:uid="{00000000-0005-0000-0000-000005000000}"/>
    <cellStyle name="Normálne 2" xfId="5" xr:uid="{00000000-0005-0000-0000-000006000000}"/>
    <cellStyle name="normálne_Výsl.listina dospelí 2 2" xfId="7" xr:uid="{00000000-0005-0000-0000-000007000000}"/>
    <cellStyle name="normálne_Výsl.listina dospelí 2_2025-Vernar-DETI-2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Lu&#269;ivn&#22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&#352;u&#328;ava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olive/Documents/Hasi&#269;i/Deti/POMH%202024/2024%20MH%20Lu&#269;ivn&#225;.xlsx" TargetMode="External"/><Relationship Id="rId1" Type="http://schemas.openxmlformats.org/officeDocument/2006/relationships/externalLinkPath" Target="/Users/olive/Documents/Hasi&#269;i/Deti/POMH%202024/2024%20MH%20Lu&#269;ivn&#225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Brutovsky/dhz/Documents%20and%20Settings/a11528/Plocha/Sp.Teplica.xls" TargetMode="External"/><Relationship Id="rId1" Type="http://schemas.openxmlformats.org/officeDocument/2006/relationships/externalLinkPath" Target="/Brutovsky/dhz/Documents%20and%20Settings/a11528/Plocha/Sp.Teplica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Brutovsky/dhz/Users/HP/Documents/Documents/dhz/OV%20DPO/Dospel&#237;/S&#250;&#357;a&#382;e%20PHL%202012/Svit.xls" TargetMode="External"/><Relationship Id="rId1" Type="http://schemas.openxmlformats.org/officeDocument/2006/relationships/externalLinkPath" Target="/Brutovsky/dhz/Users/HP/Documents/Documents/dhz/OV%20DPO/Dospel&#237;/S&#250;&#357;a&#382;e%20PHL%202012/Svit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Brutovsky/dhz/Users/HP/Documents/Documents/dhz/OV%20DPO/Dospel&#237;/S&#250;&#357;a&#382;e%20PHL%202012/MMlynica.xls" TargetMode="External"/><Relationship Id="rId1" Type="http://schemas.openxmlformats.org/officeDocument/2006/relationships/externalLinkPath" Target="/Brutovsky/dhz/Users/HP/Documents/Documents/dhz/OV%20DPO/Dospel&#237;/S&#250;&#357;a&#382;e%20PHL%202012/MMlynic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Brutovsky/dhz/Users/HP/Documents/Documents/dhz/OV%20DPO/Dospel&#237;/S&#250;&#357;a&#382;e%20PHL%202012/&#352;t&#244;la.xls" TargetMode="External"/><Relationship Id="rId1" Type="http://schemas.openxmlformats.org/officeDocument/2006/relationships/externalLinkPath" Target="/Brutovsky/dhz/Users/HP/Documents/Documents/dhz/OV%20DPO/Dospel&#237;/S&#250;&#357;a&#382;e%20PHL%202012/&#352;t&#244;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Gerlacho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Spi&#353;sk&#225;%20Sobota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Brutovsky/dhz/Users/HP/Documents/Documents/dhz/OV%20DPO/Dospel&#237;/S&#250;&#357;a&#382;e%20PHL%202012/Spi&#353;sk&#253;%20&#352;tiavnik.xls" TargetMode="External"/><Relationship Id="rId1" Type="http://schemas.openxmlformats.org/officeDocument/2006/relationships/externalLinkPath" Target="/Brutovsky/dhz/Users/HP/Documents/Documents/dhz/OV%20DPO/Dospel&#237;/S&#250;&#357;a&#382;e%20PHL%202012/Spi&#353;sk&#253;%20&#352;tiavn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hist.tab"/>
      <sheetName val="Olympiáda"/>
      <sheetName val="Hárok1"/>
    </sheetNames>
    <sheetDataSet>
      <sheetData sheetId="0">
        <row r="6">
          <cell r="R6">
            <v>182.60000000000002</v>
          </cell>
        </row>
        <row r="25">
          <cell r="R25">
            <v>219.89999999999998</v>
          </cell>
        </row>
      </sheetData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uňava"/>
      <sheetName val="hist.tab"/>
      <sheetName val="Olympiáda"/>
      <sheetName val="Hárok1"/>
      <sheetName val="Sp.Sobota"/>
      <sheetName val="Sp. Štiavnik"/>
    </sheetNames>
    <sheetDataSet>
      <sheetData sheetId="0">
        <row r="6">
          <cell r="Q6">
            <v>100.46000000000001</v>
          </cell>
        </row>
        <row r="29">
          <cell r="Q29">
            <v>107.91</v>
          </cell>
        </row>
      </sheetData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árok1"/>
      <sheetName val="Hárok2"/>
      <sheetName val="Hárok3"/>
      <sheetName val="Súťaž"/>
      <sheetName val="Štôla"/>
      <sheetName val="Mlynica"/>
      <sheetName val="Šuňava"/>
    </sheetNames>
    <sheetDataSet>
      <sheetData sheetId="0">
        <row r="6">
          <cell r="F6">
            <v>18.79</v>
          </cell>
        </row>
        <row r="30">
          <cell r="F30">
            <v>21.04</v>
          </cell>
        </row>
      </sheetData>
      <sheetData sheetId="1"/>
      <sheetData sheetId="2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úťaž"/>
      <sheetName val="Hist."/>
      <sheetName val="PHL muži"/>
      <sheetName val="PHL ženy"/>
      <sheetName val="Mlynica"/>
      <sheetName val="Gerlachov"/>
      <sheetName val="Štôla"/>
    </sheetNames>
    <sheetDataSet>
      <sheetData sheetId="0">
        <row r="6">
          <cell r="G6">
            <v>0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lynica"/>
      <sheetName val="hist."/>
      <sheetName val="Hárok2"/>
      <sheetName val="Hárok3"/>
      <sheetName val="Štôla"/>
      <sheetName val="Lučivná"/>
      <sheetName val="Hárok1"/>
      <sheetName val="Súťaž"/>
    </sheetNames>
    <sheetDataSet>
      <sheetData sheetId="0">
        <row r="6">
          <cell r="H6">
            <v>16.809999999999999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p. Štiavnik"/>
      <sheetName val="Hárok1"/>
      <sheetName val="Štôla"/>
      <sheetName val="Hist."/>
      <sheetName val="PHL-M"/>
      <sheetName val="PHL-Ž"/>
      <sheetName val="Gerlachov"/>
      <sheetName val="Sp.Sobota"/>
    </sheetNames>
    <sheetDataSet>
      <sheetData sheetId="0"/>
      <sheetData sheetId="1" refreshError="1"/>
      <sheetData sheetId="2">
        <row r="6">
          <cell r="H6">
            <v>20</v>
          </cell>
        </row>
        <row r="34">
          <cell r="H34">
            <v>10</v>
          </cell>
        </row>
      </sheetData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lachov"/>
      <sheetName val="hist.tab"/>
      <sheetName val="Liga MH"/>
      <sheetName val="Hárok1"/>
      <sheetName val="Lučivná"/>
    </sheetNames>
    <sheetDataSet>
      <sheetData sheetId="0">
        <row r="6">
          <cell r="N6" t="str">
            <v>Výsledný</v>
          </cell>
        </row>
        <row r="21">
          <cell r="N21">
            <v>408.30000000000007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.Sobota"/>
      <sheetName val="Olympiáda"/>
      <sheetName val="hist.tab"/>
      <sheetName val="Hárok1"/>
      <sheetName val="lučivná"/>
      <sheetName val="Súťaž"/>
    </sheetNames>
    <sheetDataSet>
      <sheetData sheetId="0">
        <row r="6">
          <cell r="Q6">
            <v>86.2</v>
          </cell>
        </row>
        <row r="17">
          <cell r="Q17">
            <v>81.400000000000006</v>
          </cell>
        </row>
      </sheetData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úťaž"/>
      <sheetName val="Mlynica"/>
      <sheetName val="Sp. Štiavnik"/>
      <sheetName val="Hist."/>
      <sheetName val="PHL-M"/>
      <sheetName val="PHL-Ž"/>
      <sheetName val="Hárok1"/>
    </sheetNames>
    <sheetDataSet>
      <sheetData sheetId="0"/>
      <sheetData sheetId="1" refreshError="1"/>
      <sheetData sheetId="2">
        <row r="6">
          <cell r="F6">
            <v>16.989999999999998</v>
          </cell>
        </row>
        <row r="26">
          <cell r="F26" t="str">
            <v>NP</v>
          </cell>
        </row>
      </sheetData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vdpopoprad.717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tabSelected="1" workbookViewId="0">
      <selection activeCell="R14" sqref="R14"/>
    </sheetView>
  </sheetViews>
  <sheetFormatPr baseColWidth="10" defaultColWidth="9.1640625" defaultRowHeight="13"/>
  <cols>
    <col min="1" max="1" width="5.5" style="1" customWidth="1"/>
    <col min="2" max="2" width="6.1640625" style="1" customWidth="1"/>
    <col min="3" max="3" width="32" style="1" customWidth="1"/>
    <col min="4" max="5" width="7.6640625" style="1" customWidth="1"/>
    <col min="6" max="6" width="6.33203125" style="1" customWidth="1"/>
    <col min="7" max="7" width="7" style="1" customWidth="1"/>
    <col min="8" max="9" width="7.33203125" style="1" customWidth="1"/>
    <col min="10" max="10" width="7.83203125" style="1" customWidth="1"/>
    <col min="11" max="11" width="8.6640625" style="1" customWidth="1"/>
    <col min="12" max="12" width="7.6640625" style="1" customWidth="1"/>
    <col min="13" max="13" width="9" style="1" customWidth="1"/>
    <col min="14" max="14" width="6.33203125" style="1" customWidth="1"/>
    <col min="15" max="16384" width="9.1640625" style="1"/>
  </cols>
  <sheetData>
    <row r="1" spans="1:14">
      <c r="A1" s="180" t="s">
        <v>97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4">
      <c r="A2" s="181" t="s">
        <v>98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1:14" ht="14" thickBot="1">
      <c r="A3" s="183" t="s">
        <v>34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</row>
    <row r="4" spans="1:14" ht="16" thickBot="1">
      <c r="A4" s="171"/>
      <c r="B4" s="172"/>
      <c r="C4" s="2" t="s">
        <v>99</v>
      </c>
      <c r="D4" s="184" t="s">
        <v>0</v>
      </c>
      <c r="E4" s="185"/>
      <c r="F4" s="185"/>
      <c r="G4" s="186"/>
      <c r="H4" s="184" t="s">
        <v>1</v>
      </c>
      <c r="I4" s="185"/>
      <c r="J4" s="185"/>
      <c r="K4" s="186"/>
      <c r="L4" s="177"/>
      <c r="M4" s="178"/>
      <c r="N4" s="187"/>
    </row>
    <row r="5" spans="1:14" ht="33" thickBot="1">
      <c r="A5" s="3" t="s">
        <v>2</v>
      </c>
      <c r="B5" s="4" t="s">
        <v>3</v>
      </c>
      <c r="C5" s="5" t="s">
        <v>4</v>
      </c>
      <c r="D5" s="6" t="s">
        <v>5</v>
      </c>
      <c r="E5" s="7" t="s">
        <v>6</v>
      </c>
      <c r="F5" s="7" t="s">
        <v>7</v>
      </c>
      <c r="G5" s="8" t="s">
        <v>8</v>
      </c>
      <c r="H5" s="6" t="s">
        <v>5</v>
      </c>
      <c r="I5" s="7" t="s">
        <v>6</v>
      </c>
      <c r="J5" s="7" t="s">
        <v>7</v>
      </c>
      <c r="K5" s="8" t="s">
        <v>8</v>
      </c>
      <c r="L5" s="9" t="s">
        <v>9</v>
      </c>
      <c r="M5" s="9" t="s">
        <v>10</v>
      </c>
      <c r="N5" s="10" t="s">
        <v>11</v>
      </c>
    </row>
    <row r="6" spans="1:14" ht="15">
      <c r="A6" s="11" t="s">
        <v>12</v>
      </c>
      <c r="B6" s="12">
        <v>6</v>
      </c>
      <c r="C6" s="117" t="s">
        <v>28</v>
      </c>
      <c r="D6" s="47">
        <v>19.100000000000001</v>
      </c>
      <c r="E6" s="48">
        <v>19.41</v>
      </c>
      <c r="F6" s="14">
        <v>0.5</v>
      </c>
      <c r="G6" s="15">
        <f t="shared" ref="G6:G13" si="0">MAX(D6:E6)-F6</f>
        <v>18.91</v>
      </c>
      <c r="H6" s="13">
        <v>16.05</v>
      </c>
      <c r="I6" s="49">
        <v>15.81</v>
      </c>
      <c r="J6" s="14">
        <v>0.5</v>
      </c>
      <c r="K6" s="15">
        <f t="shared" ref="K6:K13" si="1">MAX(H6:I6)-J6</f>
        <v>15.55</v>
      </c>
      <c r="L6" s="16">
        <f t="shared" ref="L6:L13" si="2">MIN(G6,K6)</f>
        <v>15.55</v>
      </c>
      <c r="M6" s="17">
        <f t="shared" ref="M6:M13" si="3">SUM(L6-$L$6)</f>
        <v>0</v>
      </c>
      <c r="N6" s="119">
        <v>10</v>
      </c>
    </row>
    <row r="7" spans="1:14" ht="15">
      <c r="A7" s="18" t="s">
        <v>13</v>
      </c>
      <c r="B7" s="19">
        <v>5</v>
      </c>
      <c r="C7" s="118" t="s">
        <v>27</v>
      </c>
      <c r="D7" s="20">
        <v>18.079999999999998</v>
      </c>
      <c r="E7" s="42">
        <v>17.899999999999999</v>
      </c>
      <c r="F7" s="21">
        <v>0.5</v>
      </c>
      <c r="G7" s="22">
        <f t="shared" si="0"/>
        <v>17.579999999999998</v>
      </c>
      <c r="H7" s="43">
        <v>16.2</v>
      </c>
      <c r="I7" s="21">
        <v>17.88</v>
      </c>
      <c r="J7" s="21">
        <v>0.5</v>
      </c>
      <c r="K7" s="22">
        <f t="shared" si="1"/>
        <v>17.38</v>
      </c>
      <c r="L7" s="23">
        <f t="shared" si="2"/>
        <v>17.38</v>
      </c>
      <c r="M7" s="24">
        <f t="shared" si="3"/>
        <v>1.8299999999999983</v>
      </c>
      <c r="N7" s="120">
        <v>9</v>
      </c>
    </row>
    <row r="8" spans="1:14" ht="15">
      <c r="A8" s="18" t="s">
        <v>14</v>
      </c>
      <c r="B8" s="19">
        <v>8</v>
      </c>
      <c r="C8" s="118" t="s">
        <v>30</v>
      </c>
      <c r="D8" s="20">
        <v>19.350000000000001</v>
      </c>
      <c r="E8" s="37">
        <v>17.95</v>
      </c>
      <c r="F8" s="21">
        <v>0.5</v>
      </c>
      <c r="G8" s="22">
        <f t="shared" si="0"/>
        <v>18.850000000000001</v>
      </c>
      <c r="H8" s="20">
        <v>22.82</v>
      </c>
      <c r="I8" s="21">
        <v>24.86</v>
      </c>
      <c r="J8" s="21">
        <v>0.5</v>
      </c>
      <c r="K8" s="22">
        <f t="shared" si="1"/>
        <v>24.36</v>
      </c>
      <c r="L8" s="23">
        <f t="shared" si="2"/>
        <v>18.850000000000001</v>
      </c>
      <c r="M8" s="24">
        <f t="shared" si="3"/>
        <v>3.3000000000000007</v>
      </c>
      <c r="N8" s="120">
        <v>8</v>
      </c>
    </row>
    <row r="9" spans="1:14" ht="15">
      <c r="A9" s="18" t="s">
        <v>15</v>
      </c>
      <c r="B9" s="19">
        <v>12</v>
      </c>
      <c r="C9" s="118" t="s">
        <v>33</v>
      </c>
      <c r="D9" s="20">
        <v>21.24</v>
      </c>
      <c r="E9" s="37">
        <v>18.510000000000002</v>
      </c>
      <c r="F9" s="21">
        <v>0.5</v>
      </c>
      <c r="G9" s="22">
        <f t="shared" si="0"/>
        <v>20.74</v>
      </c>
      <c r="H9" s="20">
        <v>21.66</v>
      </c>
      <c r="I9" s="21">
        <v>20.72</v>
      </c>
      <c r="J9" s="21">
        <v>0.5</v>
      </c>
      <c r="K9" s="22">
        <f t="shared" si="1"/>
        <v>21.16</v>
      </c>
      <c r="L9" s="23">
        <f t="shared" si="2"/>
        <v>20.74</v>
      </c>
      <c r="M9" s="24">
        <f t="shared" si="3"/>
        <v>5.1899999999999977</v>
      </c>
      <c r="N9" s="120" t="s">
        <v>36</v>
      </c>
    </row>
    <row r="10" spans="1:14" ht="15">
      <c r="A10" s="18" t="s">
        <v>16</v>
      </c>
      <c r="B10" s="19">
        <v>10</v>
      </c>
      <c r="C10" s="118" t="s">
        <v>31</v>
      </c>
      <c r="D10" s="20">
        <v>21.08</v>
      </c>
      <c r="E10" s="38">
        <v>20.7</v>
      </c>
      <c r="F10" s="21">
        <v>0</v>
      </c>
      <c r="G10" s="22">
        <f t="shared" si="0"/>
        <v>21.08</v>
      </c>
      <c r="H10" s="20">
        <v>25.83</v>
      </c>
      <c r="I10" s="21">
        <v>24.35</v>
      </c>
      <c r="J10" s="21">
        <v>0</v>
      </c>
      <c r="K10" s="22">
        <f t="shared" si="1"/>
        <v>25.83</v>
      </c>
      <c r="L10" s="23">
        <f t="shared" si="2"/>
        <v>21.08</v>
      </c>
      <c r="M10" s="24">
        <f t="shared" si="3"/>
        <v>5.5299999999999976</v>
      </c>
      <c r="N10" s="120" t="s">
        <v>36</v>
      </c>
    </row>
    <row r="11" spans="1:14" ht="15">
      <c r="A11" s="18" t="s">
        <v>17</v>
      </c>
      <c r="B11" s="19">
        <v>4</v>
      </c>
      <c r="C11" s="118" t="s">
        <v>26</v>
      </c>
      <c r="D11" s="20">
        <v>22.12</v>
      </c>
      <c r="E11" s="40">
        <v>20.079999999999998</v>
      </c>
      <c r="F11" s="21">
        <v>0.5</v>
      </c>
      <c r="G11" s="22">
        <f t="shared" si="0"/>
        <v>21.62</v>
      </c>
      <c r="H11" s="20">
        <v>23.07</v>
      </c>
      <c r="I11" s="25">
        <v>19.399999999999999</v>
      </c>
      <c r="J11" s="21">
        <v>0.5</v>
      </c>
      <c r="K11" s="22">
        <f t="shared" si="1"/>
        <v>22.57</v>
      </c>
      <c r="L11" s="23">
        <f t="shared" si="2"/>
        <v>21.62</v>
      </c>
      <c r="M11" s="24">
        <f t="shared" si="3"/>
        <v>6.07</v>
      </c>
      <c r="N11" s="120">
        <v>7</v>
      </c>
    </row>
    <row r="12" spans="1:14" ht="15">
      <c r="A12" s="18" t="s">
        <v>18</v>
      </c>
      <c r="B12" s="19">
        <v>11</v>
      </c>
      <c r="C12" s="118" t="s">
        <v>32</v>
      </c>
      <c r="D12" s="20">
        <v>32.07</v>
      </c>
      <c r="E12" s="37">
        <v>34.04</v>
      </c>
      <c r="F12" s="21">
        <v>1.5</v>
      </c>
      <c r="G12" s="22">
        <f t="shared" si="0"/>
        <v>32.54</v>
      </c>
      <c r="H12" s="20">
        <v>23.82</v>
      </c>
      <c r="I12" s="21">
        <v>24.46</v>
      </c>
      <c r="J12" s="21">
        <v>1.5</v>
      </c>
      <c r="K12" s="22">
        <f t="shared" si="1"/>
        <v>22.96</v>
      </c>
      <c r="L12" s="23">
        <f t="shared" si="2"/>
        <v>22.96</v>
      </c>
      <c r="M12" s="24">
        <f t="shared" si="3"/>
        <v>7.41</v>
      </c>
      <c r="N12" s="120">
        <v>6</v>
      </c>
    </row>
    <row r="13" spans="1:14" ht="16" thickBot="1">
      <c r="A13" s="18" t="s">
        <v>19</v>
      </c>
      <c r="B13" s="19">
        <v>7</v>
      </c>
      <c r="C13" s="118" t="s">
        <v>29</v>
      </c>
      <c r="D13" s="20">
        <v>25.67</v>
      </c>
      <c r="E13" s="38">
        <v>25.7</v>
      </c>
      <c r="F13" s="21">
        <v>0.5</v>
      </c>
      <c r="G13" s="22">
        <f t="shared" si="0"/>
        <v>25.2</v>
      </c>
      <c r="H13" s="20">
        <v>39.75</v>
      </c>
      <c r="I13" s="21">
        <v>43.4</v>
      </c>
      <c r="J13" s="21">
        <v>0.5</v>
      </c>
      <c r="K13" s="22">
        <f t="shared" si="1"/>
        <v>42.9</v>
      </c>
      <c r="L13" s="23">
        <f t="shared" si="2"/>
        <v>25.2</v>
      </c>
      <c r="M13" s="24">
        <f t="shared" si="3"/>
        <v>9.6499999999999986</v>
      </c>
      <c r="N13" s="120">
        <v>5</v>
      </c>
    </row>
    <row r="14" spans="1:14" ht="16" thickBot="1">
      <c r="A14" s="171"/>
      <c r="B14" s="172"/>
      <c r="C14" s="2" t="s">
        <v>21</v>
      </c>
      <c r="D14" s="173" t="s">
        <v>0</v>
      </c>
      <c r="E14" s="174"/>
      <c r="F14" s="174"/>
      <c r="G14" s="175"/>
      <c r="H14" s="176" t="s">
        <v>1</v>
      </c>
      <c r="I14" s="174"/>
      <c r="J14" s="174"/>
      <c r="K14" s="175"/>
      <c r="L14" s="177"/>
      <c r="M14" s="178"/>
      <c r="N14" s="179"/>
    </row>
    <row r="15" spans="1:14" ht="33" thickBot="1">
      <c r="A15" s="3" t="s">
        <v>2</v>
      </c>
      <c r="B15" s="4" t="s">
        <v>3</v>
      </c>
      <c r="C15" s="5" t="s">
        <v>4</v>
      </c>
      <c r="D15" s="6" t="s">
        <v>5</v>
      </c>
      <c r="E15" s="7" t="s">
        <v>6</v>
      </c>
      <c r="F15" s="7" t="s">
        <v>7</v>
      </c>
      <c r="G15" s="8" t="s">
        <v>8</v>
      </c>
      <c r="H15" s="6" t="s">
        <v>5</v>
      </c>
      <c r="I15" s="7" t="s">
        <v>6</v>
      </c>
      <c r="J15" s="7" t="s">
        <v>7</v>
      </c>
      <c r="K15" s="8" t="s">
        <v>8</v>
      </c>
      <c r="L15" s="30" t="s">
        <v>9</v>
      </c>
      <c r="M15" s="9" t="s">
        <v>10</v>
      </c>
      <c r="N15" s="10" t="s">
        <v>11</v>
      </c>
    </row>
    <row r="16" spans="1:14" ht="15">
      <c r="A16" s="11" t="s">
        <v>12</v>
      </c>
      <c r="B16" s="12">
        <v>1</v>
      </c>
      <c r="C16" s="117" t="s">
        <v>23</v>
      </c>
      <c r="D16" s="13">
        <v>21.11</v>
      </c>
      <c r="E16" s="14">
        <v>18.89</v>
      </c>
      <c r="F16" s="14">
        <v>0.5</v>
      </c>
      <c r="G16" s="15">
        <f>MAX(D16:E16)-F16</f>
        <v>20.61</v>
      </c>
      <c r="H16" s="41">
        <v>17.48</v>
      </c>
      <c r="I16" s="31">
        <v>17.61</v>
      </c>
      <c r="J16" s="39">
        <v>0.5</v>
      </c>
      <c r="K16" s="15">
        <f>MAX(H16:I16)-J16</f>
        <v>17.11</v>
      </c>
      <c r="L16" s="32">
        <f>MIN(G16,K16)</f>
        <v>17.11</v>
      </c>
      <c r="M16" s="17">
        <f>SUM(L16-$L$16)</f>
        <v>0</v>
      </c>
      <c r="N16" s="119">
        <v>10</v>
      </c>
    </row>
    <row r="17" spans="1:14" ht="15">
      <c r="A17" s="18" t="s">
        <v>13</v>
      </c>
      <c r="B17" s="19">
        <v>9</v>
      </c>
      <c r="C17" s="118" t="s">
        <v>28</v>
      </c>
      <c r="D17" s="20">
        <v>21.52</v>
      </c>
      <c r="E17" s="21">
        <v>18.690000000000001</v>
      </c>
      <c r="F17" s="21">
        <v>0.5</v>
      </c>
      <c r="G17" s="22">
        <f>MAX(D17:E17)-F17</f>
        <v>21.02</v>
      </c>
      <c r="H17" s="20">
        <v>19.21</v>
      </c>
      <c r="I17" s="45">
        <v>19.5</v>
      </c>
      <c r="J17" s="21">
        <v>0.5</v>
      </c>
      <c r="K17" s="22">
        <f>MAX(H17:I17)-J17</f>
        <v>19</v>
      </c>
      <c r="L17" s="33">
        <f>MIN(G17,K17)</f>
        <v>19</v>
      </c>
      <c r="M17" s="24">
        <f>SUM(L17-$L$16)</f>
        <v>1.8900000000000006</v>
      </c>
      <c r="N17" s="120">
        <v>9</v>
      </c>
    </row>
    <row r="18" spans="1:14" ht="15">
      <c r="A18" s="18" t="s">
        <v>14</v>
      </c>
      <c r="B18" s="19">
        <v>3</v>
      </c>
      <c r="C18" s="118" t="s">
        <v>25</v>
      </c>
      <c r="D18" s="20">
        <v>20.05</v>
      </c>
      <c r="E18" s="21">
        <v>18.55</v>
      </c>
      <c r="F18" s="21">
        <v>1</v>
      </c>
      <c r="G18" s="22">
        <f>MAX(D18:E18)-F18</f>
        <v>19.05</v>
      </c>
      <c r="H18" s="20">
        <v>20.81</v>
      </c>
      <c r="I18" s="40">
        <v>21.22</v>
      </c>
      <c r="J18" s="21">
        <v>1</v>
      </c>
      <c r="K18" s="22">
        <f>MAX(H18:I18)-J18</f>
        <v>20.22</v>
      </c>
      <c r="L18" s="33">
        <f>MIN(G18,K18)</f>
        <v>19.05</v>
      </c>
      <c r="M18" s="24">
        <f>SUM(L18-$L$16)</f>
        <v>1.9400000000000013</v>
      </c>
      <c r="N18" s="120">
        <v>8</v>
      </c>
    </row>
    <row r="19" spans="1:14" ht="16" thickBot="1">
      <c r="A19" s="34" t="s">
        <v>15</v>
      </c>
      <c r="B19" s="35">
        <v>2</v>
      </c>
      <c r="C19" s="123" t="s">
        <v>24</v>
      </c>
      <c r="D19" s="26">
        <v>23.55</v>
      </c>
      <c r="E19" s="27">
        <v>24.51</v>
      </c>
      <c r="F19" s="27">
        <v>0.5</v>
      </c>
      <c r="G19" s="28">
        <f>MAX(D19:E19)-F19</f>
        <v>24.01</v>
      </c>
      <c r="H19" s="26">
        <v>21.92</v>
      </c>
      <c r="I19" s="44">
        <v>21.09</v>
      </c>
      <c r="J19" s="46">
        <v>0.5</v>
      </c>
      <c r="K19" s="28">
        <f>MAX(H19:I19)-J19</f>
        <v>21.42</v>
      </c>
      <c r="L19" s="36">
        <f>MIN(G19,K19)</f>
        <v>21.42</v>
      </c>
      <c r="M19" s="29">
        <f>SUM(L19-$L$16)</f>
        <v>4.3100000000000023</v>
      </c>
      <c r="N19" s="121">
        <v>7</v>
      </c>
    </row>
    <row r="21" spans="1:14">
      <c r="F21" s="122"/>
      <c r="G21" s="122" t="s">
        <v>96</v>
      </c>
      <c r="H21" s="122"/>
      <c r="I21" s="122"/>
      <c r="J21" s="122"/>
      <c r="K21" s="122"/>
      <c r="L21" s="122"/>
      <c r="M21" s="122"/>
    </row>
  </sheetData>
  <sortState xmlns:xlrd2="http://schemas.microsoft.com/office/spreadsheetml/2017/richdata2" ref="B6:L13">
    <sortCondition ref="L6:L13"/>
  </sortState>
  <mergeCells count="11">
    <mergeCell ref="A14:B14"/>
    <mergeCell ref="D14:G14"/>
    <mergeCell ref="H14:K14"/>
    <mergeCell ref="L14:N14"/>
    <mergeCell ref="A1:N1"/>
    <mergeCell ref="A2:N2"/>
    <mergeCell ref="A3:N3"/>
    <mergeCell ref="A4:B4"/>
    <mergeCell ref="D4:G4"/>
    <mergeCell ref="H4:K4"/>
    <mergeCell ref="L4:N4"/>
  </mergeCells>
  <pageMargins left="0" right="0" top="0.39370078740157483" bottom="0.39370078740157483" header="0" footer="0"/>
  <pageSetup paperSize="9" scale="99" fitToWidth="0" fitToHeight="0" pageOrder="overThenDown" orientation="landscape" useFirstPageNumber="1" horizontalDpi="4294967293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44"/>
  <sheetViews>
    <sheetView topLeftCell="A34" workbookViewId="0">
      <selection activeCell="Q30" sqref="Q30"/>
    </sheetView>
  </sheetViews>
  <sheetFormatPr baseColWidth="10" defaultColWidth="10.5" defaultRowHeight="15"/>
  <cols>
    <col min="1" max="1" width="10.5" style="109"/>
    <col min="2" max="2" width="5.83203125" style="109" customWidth="1"/>
    <col min="3" max="3" width="20.5" style="109" customWidth="1"/>
    <col min="4" max="4" width="7.5" style="109" customWidth="1"/>
    <col min="5" max="6" width="6.5" style="109" customWidth="1"/>
    <col min="7" max="7" width="7.1640625" style="109" customWidth="1"/>
    <col min="8" max="8" width="6.5" style="109" customWidth="1"/>
    <col min="9" max="9" width="7.1640625" style="109" customWidth="1"/>
    <col min="10" max="10" width="7" style="109" customWidth="1"/>
    <col min="11" max="13" width="6.5" style="109" customWidth="1"/>
    <col min="14" max="16384" width="10.5" style="109"/>
  </cols>
  <sheetData>
    <row r="1" spans="2:16" s="51" customFormat="1" ht="13">
      <c r="B1" s="190" t="s">
        <v>37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50"/>
    </row>
    <row r="2" spans="2:16" s="51" customFormat="1" ht="13">
      <c r="B2" s="191" t="s">
        <v>38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50"/>
    </row>
    <row r="3" spans="2:16" s="51" customFormat="1" ht="14" thickBot="1">
      <c r="B3" s="192" t="s">
        <v>39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50"/>
    </row>
    <row r="4" spans="2:16" s="51" customFormat="1" ht="19" thickBot="1">
      <c r="B4" s="52"/>
      <c r="C4" s="53"/>
      <c r="D4" s="54" t="s">
        <v>40</v>
      </c>
      <c r="E4" s="54" t="s">
        <v>41</v>
      </c>
      <c r="F4" s="55" t="s">
        <v>42</v>
      </c>
      <c r="G4" s="56" t="s">
        <v>43</v>
      </c>
      <c r="H4" s="54" t="s">
        <v>44</v>
      </c>
      <c r="I4" s="57" t="s">
        <v>45</v>
      </c>
      <c r="J4" s="54" t="s">
        <v>46</v>
      </c>
      <c r="K4" s="57" t="s">
        <v>47</v>
      </c>
      <c r="L4" s="58" t="s">
        <v>48</v>
      </c>
      <c r="M4" s="52"/>
      <c r="N4" s="50"/>
      <c r="O4" s="50"/>
    </row>
    <row r="5" spans="2:16" s="51" customFormat="1" ht="18">
      <c r="B5" s="59"/>
      <c r="C5" s="60"/>
      <c r="D5" s="61" t="s">
        <v>49</v>
      </c>
      <c r="E5" s="62" t="s">
        <v>50</v>
      </c>
      <c r="F5" s="62"/>
      <c r="G5" s="62"/>
      <c r="H5" s="62"/>
      <c r="I5" s="62" t="s">
        <v>51</v>
      </c>
      <c r="J5" s="62"/>
      <c r="K5" s="62"/>
      <c r="L5" s="62" t="s">
        <v>51</v>
      </c>
      <c r="M5" s="52"/>
      <c r="N5" s="50"/>
      <c r="O5" s="63"/>
    </row>
    <row r="6" spans="2:16" s="51" customFormat="1" ht="18">
      <c r="B6" s="64"/>
      <c r="C6" s="65"/>
      <c r="D6" s="66"/>
      <c r="E6" s="67" t="s">
        <v>52</v>
      </c>
      <c r="F6" s="67"/>
      <c r="G6" s="67"/>
      <c r="H6" s="68"/>
      <c r="I6" s="67" t="s">
        <v>53</v>
      </c>
      <c r="J6" s="69"/>
      <c r="K6" s="68"/>
      <c r="L6" s="67" t="s">
        <v>53</v>
      </c>
      <c r="M6" s="70"/>
      <c r="N6" s="50"/>
      <c r="O6" s="71"/>
      <c r="P6" s="72"/>
    </row>
    <row r="7" spans="2:16" s="51" customFormat="1" ht="14">
      <c r="B7" s="64"/>
      <c r="C7" s="193" t="s">
        <v>22</v>
      </c>
      <c r="D7" s="73" t="s">
        <v>54</v>
      </c>
      <c r="E7" s="67" t="s">
        <v>53</v>
      </c>
      <c r="F7" s="67" t="s">
        <v>54</v>
      </c>
      <c r="G7" s="67" t="s">
        <v>55</v>
      </c>
      <c r="H7" s="68" t="s">
        <v>56</v>
      </c>
      <c r="I7" s="67" t="s">
        <v>57</v>
      </c>
      <c r="J7" s="69" t="s">
        <v>58</v>
      </c>
      <c r="K7" s="68" t="s">
        <v>59</v>
      </c>
      <c r="L7" s="67" t="s">
        <v>60</v>
      </c>
      <c r="M7" s="74"/>
      <c r="N7" s="50"/>
      <c r="O7" s="71"/>
      <c r="P7" s="72"/>
    </row>
    <row r="8" spans="2:16" s="51" customFormat="1" ht="14">
      <c r="B8" s="75" t="s">
        <v>53</v>
      </c>
      <c r="C8" s="193"/>
      <c r="D8" s="73" t="s">
        <v>61</v>
      </c>
      <c r="E8" s="67" t="s">
        <v>62</v>
      </c>
      <c r="F8" s="67" t="s">
        <v>57</v>
      </c>
      <c r="G8" s="67" t="s">
        <v>63</v>
      </c>
      <c r="H8" s="68" t="s">
        <v>64</v>
      </c>
      <c r="I8" s="67" t="s">
        <v>65</v>
      </c>
      <c r="J8" s="68" t="s">
        <v>66</v>
      </c>
      <c r="K8" s="68" t="s">
        <v>64</v>
      </c>
      <c r="L8" s="67" t="s">
        <v>49</v>
      </c>
      <c r="M8" s="74"/>
      <c r="N8" s="50"/>
      <c r="O8" s="71"/>
      <c r="P8" s="72"/>
    </row>
    <row r="9" spans="2:16" s="51" customFormat="1" ht="14">
      <c r="B9" s="75" t="s">
        <v>66</v>
      </c>
      <c r="C9" s="193"/>
      <c r="D9" s="73" t="s">
        <v>64</v>
      </c>
      <c r="E9" s="67" t="s">
        <v>55</v>
      </c>
      <c r="F9" s="67" t="s">
        <v>59</v>
      </c>
      <c r="G9" s="67" t="s">
        <v>64</v>
      </c>
      <c r="H9" s="68" t="s">
        <v>67</v>
      </c>
      <c r="I9" s="68" t="s">
        <v>62</v>
      </c>
      <c r="J9" s="68" t="s">
        <v>54</v>
      </c>
      <c r="K9" s="68" t="s">
        <v>67</v>
      </c>
      <c r="L9" s="67" t="s">
        <v>55</v>
      </c>
      <c r="M9" s="74"/>
      <c r="N9" s="50"/>
      <c r="O9" s="71"/>
      <c r="P9" s="72"/>
    </row>
    <row r="10" spans="2:16" s="51" customFormat="1" ht="18">
      <c r="B10" s="75" t="s">
        <v>64</v>
      </c>
      <c r="C10" s="65"/>
      <c r="D10" s="73" t="s">
        <v>58</v>
      </c>
      <c r="E10" s="67" t="s">
        <v>63</v>
      </c>
      <c r="F10" s="67" t="s">
        <v>67</v>
      </c>
      <c r="G10" s="67" t="s">
        <v>68</v>
      </c>
      <c r="H10" s="67" t="s">
        <v>58</v>
      </c>
      <c r="I10" s="67" t="s">
        <v>68</v>
      </c>
      <c r="J10" s="67" t="s">
        <v>69</v>
      </c>
      <c r="K10" s="67" t="s">
        <v>54</v>
      </c>
      <c r="L10" s="67" t="s">
        <v>63</v>
      </c>
      <c r="M10" s="74"/>
      <c r="N10" s="50"/>
      <c r="O10" s="71"/>
      <c r="P10" s="72"/>
    </row>
    <row r="11" spans="2:16" s="51" customFormat="1" ht="18">
      <c r="B11" s="75" t="s">
        <v>67</v>
      </c>
      <c r="C11" s="65" t="s">
        <v>70</v>
      </c>
      <c r="D11" s="73" t="s">
        <v>69</v>
      </c>
      <c r="E11" s="67" t="s">
        <v>57</v>
      </c>
      <c r="F11" s="67" t="s">
        <v>64</v>
      </c>
      <c r="G11" s="67" t="s">
        <v>67</v>
      </c>
      <c r="H11" s="67" t="s">
        <v>66</v>
      </c>
      <c r="I11" s="67" t="s">
        <v>71</v>
      </c>
      <c r="J11" s="67"/>
      <c r="K11" s="67" t="s">
        <v>67</v>
      </c>
      <c r="L11" s="67" t="s">
        <v>57</v>
      </c>
      <c r="M11" s="76" t="s">
        <v>68</v>
      </c>
      <c r="N11" s="50"/>
      <c r="O11" s="71"/>
      <c r="P11" s="72"/>
    </row>
    <row r="12" spans="2:16" s="51" customFormat="1" ht="18">
      <c r="B12" s="75" t="s">
        <v>72</v>
      </c>
      <c r="C12" s="65"/>
      <c r="D12" s="73" t="s">
        <v>64</v>
      </c>
      <c r="E12" s="67" t="s">
        <v>67</v>
      </c>
      <c r="F12" s="67" t="s">
        <v>63</v>
      </c>
      <c r="G12" s="67"/>
      <c r="H12" s="67" t="s">
        <v>54</v>
      </c>
      <c r="I12" s="67" t="s">
        <v>51</v>
      </c>
      <c r="J12" s="67" t="s">
        <v>73</v>
      </c>
      <c r="K12" s="67" t="s">
        <v>58</v>
      </c>
      <c r="L12" s="67" t="s">
        <v>67</v>
      </c>
      <c r="M12" s="76" t="s">
        <v>66</v>
      </c>
      <c r="N12" s="50"/>
      <c r="O12" s="71"/>
      <c r="P12" s="72"/>
    </row>
    <row r="13" spans="2:16" s="51" customFormat="1" ht="18">
      <c r="B13" s="75" t="s">
        <v>57</v>
      </c>
      <c r="C13" s="65"/>
      <c r="D13" s="73"/>
      <c r="E13" s="67" t="s">
        <v>54</v>
      </c>
      <c r="F13" s="67" t="s">
        <v>66</v>
      </c>
      <c r="G13" s="67"/>
      <c r="H13" s="67" t="s">
        <v>58</v>
      </c>
      <c r="I13" s="67" t="s">
        <v>63</v>
      </c>
      <c r="J13" s="67" t="s">
        <v>61</v>
      </c>
      <c r="K13" s="67" t="s">
        <v>71</v>
      </c>
      <c r="L13" s="67" t="s">
        <v>54</v>
      </c>
      <c r="M13" s="76" t="s">
        <v>72</v>
      </c>
      <c r="N13" s="50"/>
      <c r="O13" s="71"/>
      <c r="P13" s="72"/>
    </row>
    <row r="14" spans="2:16" s="51" customFormat="1" ht="18">
      <c r="B14" s="77" t="s">
        <v>61</v>
      </c>
      <c r="C14" s="65"/>
      <c r="D14" s="73"/>
      <c r="E14" s="67" t="s">
        <v>58</v>
      </c>
      <c r="F14" s="67" t="s">
        <v>54</v>
      </c>
      <c r="G14" s="67"/>
      <c r="H14" s="67" t="s">
        <v>57</v>
      </c>
      <c r="I14" s="67" t="s">
        <v>64</v>
      </c>
      <c r="J14" s="67" t="s">
        <v>51</v>
      </c>
      <c r="K14" s="67"/>
      <c r="L14" s="67" t="s">
        <v>58</v>
      </c>
      <c r="M14" s="76" t="s">
        <v>71</v>
      </c>
      <c r="N14" s="50"/>
      <c r="O14" s="71"/>
      <c r="P14" s="72"/>
    </row>
    <row r="15" spans="2:16" s="51" customFormat="1" ht="18">
      <c r="B15" s="77"/>
      <c r="C15" s="65"/>
      <c r="D15" s="73"/>
      <c r="E15" s="67" t="s">
        <v>57</v>
      </c>
      <c r="F15" s="67" t="s">
        <v>74</v>
      </c>
      <c r="G15" s="67"/>
      <c r="H15" s="67" t="s">
        <v>74</v>
      </c>
      <c r="I15" s="67" t="s">
        <v>75</v>
      </c>
      <c r="J15" s="67" t="s">
        <v>58</v>
      </c>
      <c r="K15" s="67"/>
      <c r="L15" s="67" t="s">
        <v>57</v>
      </c>
      <c r="M15" s="78" t="s">
        <v>49</v>
      </c>
      <c r="N15" s="50"/>
      <c r="O15" s="71"/>
      <c r="P15" s="72"/>
    </row>
    <row r="16" spans="2:16" s="51" customFormat="1" ht="19" thickBot="1">
      <c r="B16" s="79"/>
      <c r="C16" s="80"/>
      <c r="D16" s="81"/>
      <c r="E16" s="82" t="s">
        <v>59</v>
      </c>
      <c r="F16" s="82" t="s">
        <v>61</v>
      </c>
      <c r="G16" s="82"/>
      <c r="H16" s="82" t="s">
        <v>67</v>
      </c>
      <c r="I16" s="82" t="s">
        <v>49</v>
      </c>
      <c r="J16" s="82" t="s">
        <v>69</v>
      </c>
      <c r="K16" s="82"/>
      <c r="L16" s="82" t="s">
        <v>59</v>
      </c>
      <c r="M16" s="83" t="s">
        <v>49</v>
      </c>
      <c r="N16" s="50"/>
      <c r="O16" s="50"/>
    </row>
    <row r="17" spans="2:23" s="51" customFormat="1" ht="15" customHeight="1">
      <c r="B17" s="84" t="s">
        <v>12</v>
      </c>
      <c r="C17" s="85" t="s">
        <v>76</v>
      </c>
      <c r="D17" s="86">
        <v>10</v>
      </c>
      <c r="E17" s="87">
        <v>9</v>
      </c>
      <c r="F17" s="87">
        <v>10</v>
      </c>
      <c r="G17" s="88">
        <v>10</v>
      </c>
      <c r="H17" s="86"/>
      <c r="I17" s="86"/>
      <c r="J17" s="86"/>
      <c r="K17" s="86"/>
      <c r="L17" s="86"/>
      <c r="M17" s="84">
        <f t="shared" ref="M17:M25" si="0">SUM(D17:L17)</f>
        <v>39</v>
      </c>
      <c r="N17" s="50" t="s">
        <v>49</v>
      </c>
    </row>
    <row r="18" spans="2:23" s="51" customFormat="1">
      <c r="B18" s="89" t="s">
        <v>13</v>
      </c>
      <c r="C18" s="90" t="s">
        <v>30</v>
      </c>
      <c r="D18" s="91">
        <v>9</v>
      </c>
      <c r="E18" s="92">
        <v>5</v>
      </c>
      <c r="F18" s="92">
        <v>8</v>
      </c>
      <c r="G18" s="93">
        <v>8</v>
      </c>
      <c r="H18" s="91"/>
      <c r="I18" s="91"/>
      <c r="J18" s="91"/>
      <c r="K18" s="91"/>
      <c r="L18" s="91"/>
      <c r="M18" s="84">
        <f t="shared" si="0"/>
        <v>30</v>
      </c>
      <c r="N18" s="94" t="s">
        <v>49</v>
      </c>
    </row>
    <row r="19" spans="2:23" s="51" customFormat="1">
      <c r="B19" s="89" t="s">
        <v>14</v>
      </c>
      <c r="C19" s="90" t="s">
        <v>26</v>
      </c>
      <c r="D19" s="91">
        <v>7</v>
      </c>
      <c r="E19" s="92">
        <v>8</v>
      </c>
      <c r="F19" s="92">
        <v>7</v>
      </c>
      <c r="G19" s="93">
        <v>7</v>
      </c>
      <c r="H19" s="91"/>
      <c r="I19" s="91"/>
      <c r="J19" s="91"/>
      <c r="K19" s="91"/>
      <c r="L19" s="91"/>
      <c r="M19" s="84">
        <f t="shared" si="0"/>
        <v>29</v>
      </c>
      <c r="N19" s="94"/>
    </row>
    <row r="20" spans="2:23" s="51" customFormat="1" ht="15" customHeight="1">
      <c r="B20" s="89" t="s">
        <v>15</v>
      </c>
      <c r="C20" s="90" t="s">
        <v>77</v>
      </c>
      <c r="D20" s="91">
        <v>6</v>
      </c>
      <c r="E20" s="92">
        <v>10</v>
      </c>
      <c r="F20" s="92">
        <v>9</v>
      </c>
      <c r="G20" s="93"/>
      <c r="H20" s="91"/>
      <c r="I20" s="91"/>
      <c r="J20" s="91"/>
      <c r="K20" s="91"/>
      <c r="L20" s="91"/>
      <c r="M20" s="84">
        <f t="shared" si="0"/>
        <v>25</v>
      </c>
      <c r="N20" s="50"/>
    </row>
    <row r="21" spans="2:23" s="51" customFormat="1" ht="15" customHeight="1">
      <c r="B21" s="89" t="s">
        <v>16</v>
      </c>
      <c r="C21" s="90" t="s">
        <v>27</v>
      </c>
      <c r="D21" s="91">
        <v>5</v>
      </c>
      <c r="E21" s="92">
        <v>3</v>
      </c>
      <c r="F21" s="92">
        <v>4</v>
      </c>
      <c r="G21" s="91">
        <v>9</v>
      </c>
      <c r="H21" s="91"/>
      <c r="I21" s="91"/>
      <c r="J21" s="91"/>
      <c r="K21" s="91"/>
      <c r="L21" s="91"/>
      <c r="M21" s="84">
        <f t="shared" si="0"/>
        <v>21</v>
      </c>
      <c r="N21" s="50"/>
    </row>
    <row r="22" spans="2:23" s="51" customFormat="1">
      <c r="B22" s="89" t="s">
        <v>78</v>
      </c>
      <c r="C22" s="90" t="s">
        <v>25</v>
      </c>
      <c r="D22" s="91">
        <v>8</v>
      </c>
      <c r="E22" s="92">
        <v>7</v>
      </c>
      <c r="F22" s="92">
        <v>5</v>
      </c>
      <c r="G22" s="93"/>
      <c r="H22" s="91"/>
      <c r="I22" s="91"/>
      <c r="J22" s="91"/>
      <c r="K22" s="91"/>
      <c r="L22" s="91"/>
      <c r="M22" s="84">
        <f t="shared" si="0"/>
        <v>20</v>
      </c>
      <c r="N22" s="94" t="s">
        <v>49</v>
      </c>
      <c r="O22" s="50"/>
      <c r="P22" s="50"/>
    </row>
    <row r="23" spans="2:23" s="51" customFormat="1">
      <c r="B23" s="89" t="s">
        <v>79</v>
      </c>
      <c r="C23" s="90" t="s">
        <v>29</v>
      </c>
      <c r="D23" s="91"/>
      <c r="E23" s="92">
        <v>4</v>
      </c>
      <c r="F23" s="92">
        <v>6</v>
      </c>
      <c r="G23" s="93">
        <v>5</v>
      </c>
      <c r="H23" s="91"/>
      <c r="I23" s="91"/>
      <c r="J23" s="91"/>
      <c r="K23" s="91"/>
      <c r="L23" s="91"/>
      <c r="M23" s="84">
        <f t="shared" si="0"/>
        <v>15</v>
      </c>
      <c r="N23" s="94"/>
      <c r="O23" s="50"/>
      <c r="P23" s="50"/>
      <c r="V23" s="95"/>
    </row>
    <row r="24" spans="2:23" s="51" customFormat="1">
      <c r="B24" s="96" t="s">
        <v>19</v>
      </c>
      <c r="C24" s="97" t="s">
        <v>80</v>
      </c>
      <c r="D24" s="98"/>
      <c r="E24" s="99">
        <v>6</v>
      </c>
      <c r="F24" s="99">
        <v>3</v>
      </c>
      <c r="G24" s="100"/>
      <c r="H24" s="98"/>
      <c r="I24" s="98"/>
      <c r="J24" s="98"/>
      <c r="K24" s="98"/>
      <c r="L24" s="98"/>
      <c r="M24" s="84">
        <f t="shared" si="0"/>
        <v>9</v>
      </c>
      <c r="N24" s="94"/>
      <c r="O24" s="50"/>
      <c r="P24" s="50"/>
      <c r="V24" s="95"/>
      <c r="W24" s="101"/>
    </row>
    <row r="25" spans="2:23" s="51" customFormat="1" ht="16" thickBot="1">
      <c r="B25" s="116"/>
      <c r="C25" s="97" t="s">
        <v>32</v>
      </c>
      <c r="D25" s="98"/>
      <c r="E25" s="99"/>
      <c r="F25" s="99"/>
      <c r="G25" s="100">
        <v>6</v>
      </c>
      <c r="H25" s="98"/>
      <c r="I25" s="98"/>
      <c r="J25" s="98"/>
      <c r="K25" s="98"/>
      <c r="L25" s="98"/>
      <c r="M25" s="84">
        <f t="shared" si="0"/>
        <v>6</v>
      </c>
      <c r="N25" s="94"/>
      <c r="O25" s="50"/>
      <c r="P25" s="50"/>
      <c r="V25" s="95"/>
      <c r="W25" s="101"/>
    </row>
    <row r="26" spans="2:23" s="51" customFormat="1" ht="14" thickBot="1">
      <c r="B26" s="102"/>
      <c r="C26" s="103" t="s">
        <v>81</v>
      </c>
      <c r="D26" s="104" t="s">
        <v>12</v>
      </c>
      <c r="E26" s="105" t="s">
        <v>82</v>
      </c>
      <c r="F26" s="105" t="s">
        <v>83</v>
      </c>
      <c r="G26" s="104" t="s">
        <v>84</v>
      </c>
      <c r="H26" s="104" t="s">
        <v>85</v>
      </c>
      <c r="I26" s="105" t="s">
        <v>17</v>
      </c>
      <c r="J26" s="105" t="s">
        <v>18</v>
      </c>
      <c r="K26" s="105" t="s">
        <v>19</v>
      </c>
      <c r="L26" s="105" t="s">
        <v>20</v>
      </c>
      <c r="M26" s="106"/>
      <c r="N26" s="50"/>
      <c r="O26" s="50"/>
      <c r="P26" s="50"/>
    </row>
    <row r="27" spans="2:23" s="51" customFormat="1" ht="13">
      <c r="B27" s="194" t="s">
        <v>86</v>
      </c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6"/>
      <c r="N27" s="50"/>
      <c r="O27" s="50" t="s">
        <v>49</v>
      </c>
      <c r="P27" s="50"/>
    </row>
    <row r="28" spans="2:23" s="51" customFormat="1" ht="14" thickBot="1">
      <c r="B28" s="197" t="s">
        <v>87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9"/>
      <c r="N28" s="50"/>
      <c r="O28" s="50"/>
      <c r="P28" s="50"/>
    </row>
    <row r="29" spans="2:23" s="51" customFormat="1" ht="15" customHeight="1">
      <c r="B29" s="84" t="s">
        <v>12</v>
      </c>
      <c r="C29" s="107" t="s">
        <v>28</v>
      </c>
      <c r="D29" s="86">
        <v>10</v>
      </c>
      <c r="E29" s="87">
        <v>10</v>
      </c>
      <c r="F29" s="87">
        <v>6</v>
      </c>
      <c r="G29" s="88">
        <v>9</v>
      </c>
      <c r="H29" s="86"/>
      <c r="I29" s="86"/>
      <c r="J29" s="86"/>
      <c r="K29" s="86"/>
      <c r="L29" s="86"/>
      <c r="M29" s="84">
        <f t="shared" ref="M29:M35" si="1">SUM(D29:L29)</f>
        <v>35</v>
      </c>
      <c r="N29" s="50"/>
      <c r="O29" s="50"/>
      <c r="P29" s="50"/>
    </row>
    <row r="30" spans="2:23" s="51" customFormat="1" ht="15" customHeight="1">
      <c r="B30" s="89" t="s">
        <v>13</v>
      </c>
      <c r="C30" s="108" t="s">
        <v>23</v>
      </c>
      <c r="D30" s="98">
        <v>7</v>
      </c>
      <c r="E30" s="99">
        <v>7</v>
      </c>
      <c r="F30" s="99">
        <v>10</v>
      </c>
      <c r="G30" s="98">
        <v>10</v>
      </c>
      <c r="H30" s="98"/>
      <c r="I30" s="98"/>
      <c r="J30" s="98"/>
      <c r="K30" s="98"/>
      <c r="L30" s="98"/>
      <c r="M30" s="84">
        <f t="shared" si="1"/>
        <v>34</v>
      </c>
      <c r="N30" s="50"/>
      <c r="O30" s="50"/>
      <c r="P30" s="50"/>
    </row>
    <row r="31" spans="2:23" s="51" customFormat="1" ht="15" customHeight="1">
      <c r="B31" s="89" t="s">
        <v>14</v>
      </c>
      <c r="C31" s="108" t="s">
        <v>25</v>
      </c>
      <c r="D31" s="98">
        <v>9</v>
      </c>
      <c r="E31" s="99">
        <v>9</v>
      </c>
      <c r="F31" s="99">
        <v>7</v>
      </c>
      <c r="G31" s="100">
        <v>8</v>
      </c>
      <c r="H31" s="98"/>
      <c r="I31" s="98"/>
      <c r="J31" s="98"/>
      <c r="K31" s="98"/>
      <c r="L31" s="98"/>
      <c r="M31" s="84">
        <f t="shared" si="1"/>
        <v>33</v>
      </c>
      <c r="N31" s="50"/>
      <c r="O31" s="50"/>
      <c r="P31" s="50"/>
    </row>
    <row r="32" spans="2:23" s="51" customFormat="1" ht="15" customHeight="1">
      <c r="B32" s="89" t="s">
        <v>15</v>
      </c>
      <c r="C32" s="108" t="s">
        <v>30</v>
      </c>
      <c r="D32" s="98">
        <v>8</v>
      </c>
      <c r="E32" s="99">
        <v>6</v>
      </c>
      <c r="F32" s="99">
        <v>9</v>
      </c>
      <c r="G32" s="98"/>
      <c r="H32" s="98"/>
      <c r="I32" s="98"/>
      <c r="J32" s="98"/>
      <c r="K32" s="98"/>
      <c r="L32" s="98"/>
      <c r="M32" s="84">
        <f t="shared" si="1"/>
        <v>23</v>
      </c>
      <c r="N32" s="50"/>
      <c r="O32" s="50"/>
      <c r="P32" s="50"/>
    </row>
    <row r="33" spans="2:16" s="51" customFormat="1" ht="15" customHeight="1">
      <c r="B33" s="89" t="s">
        <v>16</v>
      </c>
      <c r="C33" s="108" t="s">
        <v>88</v>
      </c>
      <c r="D33" s="98"/>
      <c r="E33" s="99">
        <v>8</v>
      </c>
      <c r="F33" s="99">
        <v>8</v>
      </c>
      <c r="G33" s="100"/>
      <c r="H33" s="98"/>
      <c r="I33" s="98"/>
      <c r="J33" s="98"/>
      <c r="K33" s="98"/>
      <c r="L33" s="98"/>
      <c r="M33" s="84">
        <f t="shared" si="1"/>
        <v>16</v>
      </c>
      <c r="N33" s="50" t="s">
        <v>49</v>
      </c>
      <c r="O33" s="50"/>
      <c r="P33" s="50"/>
    </row>
    <row r="34" spans="2:16" s="51" customFormat="1" ht="15" customHeight="1">
      <c r="B34" s="89" t="s">
        <v>17</v>
      </c>
      <c r="C34" s="108" t="s">
        <v>24</v>
      </c>
      <c r="D34" s="98"/>
      <c r="E34" s="99">
        <v>5</v>
      </c>
      <c r="F34" s="99">
        <v>1</v>
      </c>
      <c r="G34" s="100">
        <v>7</v>
      </c>
      <c r="H34" s="98"/>
      <c r="I34" s="98"/>
      <c r="J34" s="98"/>
      <c r="K34" s="98"/>
      <c r="L34" s="98"/>
      <c r="M34" s="84">
        <f t="shared" si="1"/>
        <v>13</v>
      </c>
      <c r="N34" s="50"/>
      <c r="O34" s="50"/>
      <c r="P34" s="50"/>
    </row>
    <row r="35" spans="2:16" s="51" customFormat="1" ht="15" customHeight="1" thickBot="1">
      <c r="B35" s="89" t="s">
        <v>18</v>
      </c>
      <c r="C35" s="108" t="s">
        <v>89</v>
      </c>
      <c r="D35" s="98"/>
      <c r="E35" s="99"/>
      <c r="F35" s="99">
        <v>5</v>
      </c>
      <c r="G35" s="100"/>
      <c r="H35" s="98"/>
      <c r="I35" s="98"/>
      <c r="J35" s="98"/>
      <c r="K35" s="98"/>
      <c r="L35" s="98"/>
      <c r="M35" s="84">
        <f t="shared" si="1"/>
        <v>5</v>
      </c>
      <c r="N35" s="50"/>
      <c r="O35" s="50"/>
      <c r="P35" s="50"/>
    </row>
    <row r="36" spans="2:16" s="51" customFormat="1" ht="14" thickBot="1">
      <c r="B36" s="102"/>
      <c r="C36" s="103" t="s">
        <v>81</v>
      </c>
      <c r="D36" s="104" t="s">
        <v>90</v>
      </c>
      <c r="E36" s="105" t="s">
        <v>82</v>
      </c>
      <c r="F36" s="105" t="s">
        <v>83</v>
      </c>
      <c r="G36" s="104" t="s">
        <v>84</v>
      </c>
      <c r="H36" s="104" t="s">
        <v>85</v>
      </c>
      <c r="I36" s="105" t="s">
        <v>17</v>
      </c>
      <c r="J36" s="105" t="s">
        <v>18</v>
      </c>
      <c r="K36" s="105" t="s">
        <v>19</v>
      </c>
      <c r="L36" s="105" t="s">
        <v>20</v>
      </c>
      <c r="M36" s="106"/>
      <c r="N36" s="50"/>
      <c r="O36" s="50"/>
      <c r="P36" s="50"/>
    </row>
    <row r="37" spans="2:16" s="51" customFormat="1">
      <c r="B37" s="50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50"/>
      <c r="N37" s="50"/>
      <c r="O37" s="50"/>
      <c r="P37" s="94" t="s">
        <v>49</v>
      </c>
    </row>
    <row r="38" spans="2:16">
      <c r="C38" s="189" t="s">
        <v>91</v>
      </c>
      <c r="D38" s="189"/>
      <c r="E38" s="189"/>
      <c r="F38" s="189"/>
      <c r="G38" s="189"/>
      <c r="H38" s="189"/>
      <c r="I38" s="189"/>
      <c r="J38" s="189"/>
      <c r="K38" s="189"/>
    </row>
    <row r="39" spans="2:16">
      <c r="C39" s="110" t="s">
        <v>92</v>
      </c>
      <c r="D39" s="111"/>
      <c r="E39" s="111"/>
    </row>
    <row r="40" spans="2:16">
      <c r="C40" s="112" t="s">
        <v>93</v>
      </c>
      <c r="D40" s="112"/>
      <c r="E40" s="112"/>
    </row>
    <row r="41" spans="2:16">
      <c r="C41" s="112" t="s">
        <v>94</v>
      </c>
      <c r="D41" s="112"/>
      <c r="E41" s="112"/>
      <c r="F41" s="112"/>
    </row>
    <row r="42" spans="2:16">
      <c r="C42" s="113" t="s">
        <v>95</v>
      </c>
      <c r="D42" s="113"/>
      <c r="E42" s="113"/>
      <c r="F42" s="113"/>
      <c r="G42" s="113"/>
      <c r="H42" s="113"/>
      <c r="I42" s="113"/>
      <c r="J42" s="113"/>
      <c r="K42" s="113"/>
      <c r="L42" s="114"/>
      <c r="M42" s="114"/>
      <c r="N42" s="114"/>
    </row>
    <row r="44" spans="2:16">
      <c r="G44" s="115" t="s">
        <v>96</v>
      </c>
      <c r="H44" s="115"/>
      <c r="I44" s="115"/>
      <c r="J44" s="115"/>
      <c r="K44" s="115"/>
      <c r="L44" s="115"/>
      <c r="M44" s="115"/>
      <c r="N44" s="115"/>
    </row>
  </sheetData>
  <sortState xmlns:xlrd2="http://schemas.microsoft.com/office/spreadsheetml/2017/richdata2" ref="C29:M35">
    <sortCondition descending="1" ref="M29:M35"/>
  </sortState>
  <mergeCells count="8">
    <mergeCell ref="C37:L37"/>
    <mergeCell ref="C38:K38"/>
    <mergeCell ref="B1:M1"/>
    <mergeCell ref="B2:M2"/>
    <mergeCell ref="B3:M3"/>
    <mergeCell ref="C7:C9"/>
    <mergeCell ref="B27:M27"/>
    <mergeCell ref="B28:M28"/>
  </mergeCells>
  <hyperlinks>
    <hyperlink ref="B37" r:id="rId1" display="www.ovdpopoprad.717.cz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245A2-8547-8747-82B2-34EABEEE7C5F}">
  <dimension ref="A1:I21"/>
  <sheetViews>
    <sheetView workbookViewId="0">
      <selection activeCell="L35" sqref="L35"/>
    </sheetView>
  </sheetViews>
  <sheetFormatPr baseColWidth="10" defaultColWidth="8.83203125" defaultRowHeight="15"/>
  <cols>
    <col min="1" max="1" width="9.33203125" bestFit="1" customWidth="1"/>
    <col min="2" max="2" width="8.5" customWidth="1"/>
    <col min="3" max="3" width="19.83203125" customWidth="1"/>
    <col min="4" max="4" width="10.83203125" bestFit="1" customWidth="1"/>
    <col min="5" max="5" width="8.6640625" customWidth="1"/>
    <col min="6" max="6" width="21.5" customWidth="1"/>
    <col min="7" max="7" width="9.33203125" customWidth="1"/>
    <col min="8" max="8" width="8.6640625" customWidth="1"/>
    <col min="9" max="9" width="10.5" customWidth="1"/>
    <col min="10" max="10" width="10.83203125" bestFit="1" customWidth="1"/>
    <col min="11" max="11" width="8.6640625" customWidth="1"/>
    <col min="12" max="12" width="23.33203125" customWidth="1"/>
    <col min="13" max="13" width="9.5" bestFit="1" customWidth="1"/>
    <col min="14" max="14" width="7.6640625" customWidth="1"/>
    <col min="15" max="15" width="9.33203125" bestFit="1" customWidth="1"/>
  </cols>
  <sheetData>
    <row r="1" spans="1:9">
      <c r="A1" s="166"/>
      <c r="B1" s="166"/>
      <c r="C1" s="166"/>
      <c r="D1" s="166"/>
      <c r="E1" s="166"/>
      <c r="F1" s="166"/>
      <c r="G1" s="166"/>
      <c r="H1" s="166"/>
    </row>
    <row r="2" spans="1:9">
      <c r="A2" s="167" t="s">
        <v>49</v>
      </c>
      <c r="B2" s="167"/>
      <c r="C2" s="167"/>
      <c r="D2" s="167"/>
      <c r="E2" s="167"/>
      <c r="F2" s="167"/>
      <c r="G2" s="167"/>
      <c r="H2" s="167"/>
      <c r="I2" s="167"/>
    </row>
    <row r="3" spans="1:9" ht="16">
      <c r="A3" s="168" t="s">
        <v>106</v>
      </c>
      <c r="B3" s="168"/>
      <c r="C3" s="168"/>
      <c r="D3" s="168"/>
      <c r="E3" s="168"/>
      <c r="F3" s="168"/>
      <c r="G3" s="168"/>
      <c r="H3" s="168"/>
      <c r="I3" s="168"/>
    </row>
    <row r="4" spans="1:9" ht="16">
      <c r="A4" s="169" t="s">
        <v>107</v>
      </c>
      <c r="B4" s="169"/>
      <c r="C4" s="169"/>
      <c r="D4" s="169"/>
      <c r="E4" s="169"/>
      <c r="F4" s="169"/>
      <c r="G4" s="169"/>
      <c r="H4" s="169"/>
      <c r="I4" s="169"/>
    </row>
    <row r="5" spans="1:9" ht="16" thickBot="1">
      <c r="A5" s="170" t="s">
        <v>49</v>
      </c>
      <c r="B5" s="170"/>
      <c r="C5" s="170"/>
      <c r="D5" s="170"/>
      <c r="E5" s="170"/>
      <c r="F5" s="170"/>
      <c r="G5" s="170"/>
      <c r="H5" s="170"/>
      <c r="I5" s="170"/>
    </row>
    <row r="6" spans="1:9">
      <c r="A6" s="125" t="s">
        <v>100</v>
      </c>
      <c r="B6" s="126" t="s">
        <v>101</v>
      </c>
      <c r="C6" s="127" t="s">
        <v>108</v>
      </c>
      <c r="D6" s="126" t="s">
        <v>102</v>
      </c>
      <c r="E6" s="127" t="s">
        <v>109</v>
      </c>
      <c r="F6" s="127" t="s">
        <v>110</v>
      </c>
      <c r="G6" s="127" t="s">
        <v>102</v>
      </c>
      <c r="H6" s="126" t="s">
        <v>109</v>
      </c>
      <c r="I6" s="128" t="s">
        <v>103</v>
      </c>
    </row>
    <row r="7" spans="1:9" ht="16" thickBot="1">
      <c r="A7" s="129"/>
      <c r="B7" s="130" t="s">
        <v>104</v>
      </c>
      <c r="C7" s="131" t="s">
        <v>111</v>
      </c>
      <c r="D7" s="130"/>
      <c r="E7" s="131" t="s">
        <v>112</v>
      </c>
      <c r="F7" s="130" t="s">
        <v>113</v>
      </c>
      <c r="G7" s="131"/>
      <c r="H7" s="130" t="s">
        <v>114</v>
      </c>
      <c r="I7" s="132"/>
    </row>
    <row r="8" spans="1:9">
      <c r="A8" s="133">
        <v>2017</v>
      </c>
      <c r="B8" s="134" t="s">
        <v>12</v>
      </c>
      <c r="C8" s="134" t="s">
        <v>30</v>
      </c>
      <c r="D8" s="135">
        <v>17.2</v>
      </c>
      <c r="E8" s="134">
        <v>8</v>
      </c>
      <c r="F8" s="134" t="s">
        <v>30</v>
      </c>
      <c r="G8" s="135">
        <v>19</v>
      </c>
      <c r="H8" s="134">
        <v>3</v>
      </c>
      <c r="I8" s="136">
        <f t="shared" ref="I8:I15" si="0">SUM(E8,H8)</f>
        <v>11</v>
      </c>
    </row>
    <row r="9" spans="1:9">
      <c r="A9" s="137">
        <v>2018</v>
      </c>
      <c r="B9" s="138" t="s">
        <v>13</v>
      </c>
      <c r="C9" s="138" t="s">
        <v>28</v>
      </c>
      <c r="D9" s="138">
        <v>17.309999999999999</v>
      </c>
      <c r="E9" s="138">
        <v>8</v>
      </c>
      <c r="F9" s="138" t="s">
        <v>115</v>
      </c>
      <c r="G9" s="138" t="s">
        <v>116</v>
      </c>
      <c r="H9" s="138">
        <v>0</v>
      </c>
      <c r="I9" s="139">
        <f t="shared" si="0"/>
        <v>8</v>
      </c>
    </row>
    <row r="10" spans="1:9">
      <c r="A10" s="140">
        <v>2019</v>
      </c>
      <c r="B10" s="141" t="s">
        <v>14</v>
      </c>
      <c r="C10" s="141" t="s">
        <v>117</v>
      </c>
      <c r="D10" s="142">
        <v>17.84</v>
      </c>
      <c r="E10" s="141">
        <v>6</v>
      </c>
      <c r="F10" s="141" t="s">
        <v>35</v>
      </c>
      <c r="G10" s="143">
        <v>27.8</v>
      </c>
      <c r="H10" s="141">
        <v>2</v>
      </c>
      <c r="I10" s="144">
        <f t="shared" si="0"/>
        <v>8</v>
      </c>
    </row>
    <row r="11" spans="1:9" ht="16" thickBot="1">
      <c r="A11" s="145">
        <v>2022</v>
      </c>
      <c r="B11" s="146" t="s">
        <v>15</v>
      </c>
      <c r="C11" s="147" t="s">
        <v>28</v>
      </c>
      <c r="D11" s="148">
        <v>18.36</v>
      </c>
      <c r="E11" s="146">
        <v>6</v>
      </c>
      <c r="F11" s="146" t="s">
        <v>25</v>
      </c>
      <c r="G11" s="148">
        <v>21.5</v>
      </c>
      <c r="H11" s="146">
        <v>2</v>
      </c>
      <c r="I11" s="149">
        <f t="shared" si="0"/>
        <v>8</v>
      </c>
    </row>
    <row r="12" spans="1:9">
      <c r="A12" s="150">
        <v>2023</v>
      </c>
      <c r="B12" s="151" t="s">
        <v>16</v>
      </c>
      <c r="C12" s="152" t="s">
        <v>118</v>
      </c>
      <c r="D12" s="153">
        <v>12.9</v>
      </c>
      <c r="E12" s="134">
        <v>6</v>
      </c>
      <c r="F12" s="134" t="s">
        <v>119</v>
      </c>
      <c r="G12" s="153">
        <v>15.57</v>
      </c>
      <c r="H12" s="134">
        <v>3</v>
      </c>
      <c r="I12" s="136">
        <f t="shared" si="0"/>
        <v>9</v>
      </c>
    </row>
    <row r="13" spans="1:9">
      <c r="A13" s="154">
        <v>2024</v>
      </c>
      <c r="B13" s="155" t="s">
        <v>17</v>
      </c>
      <c r="C13" s="147" t="s">
        <v>120</v>
      </c>
      <c r="D13" s="148">
        <v>15.7</v>
      </c>
      <c r="E13" s="146">
        <v>6</v>
      </c>
      <c r="F13" s="146" t="s">
        <v>25</v>
      </c>
      <c r="G13" s="148">
        <v>16.68</v>
      </c>
      <c r="H13" s="146">
        <v>5</v>
      </c>
      <c r="I13" s="149">
        <f t="shared" si="0"/>
        <v>11</v>
      </c>
    </row>
    <row r="14" spans="1:9">
      <c r="A14" s="156">
        <v>2025</v>
      </c>
      <c r="B14" s="157" t="s">
        <v>18</v>
      </c>
      <c r="C14" s="157" t="s">
        <v>31</v>
      </c>
      <c r="D14" s="157">
        <v>16.850000000000001</v>
      </c>
      <c r="E14" s="157">
        <v>6</v>
      </c>
      <c r="F14" s="157" t="s">
        <v>28</v>
      </c>
      <c r="G14" s="157">
        <v>17.489999999999998</v>
      </c>
      <c r="H14" s="157">
        <v>6</v>
      </c>
      <c r="I14" s="158">
        <f t="shared" si="0"/>
        <v>12</v>
      </c>
    </row>
    <row r="15" spans="1:9" ht="16" thickBot="1">
      <c r="A15" s="159">
        <v>2026</v>
      </c>
      <c r="B15" s="160" t="s">
        <v>19</v>
      </c>
      <c r="C15" s="159" t="s">
        <v>28</v>
      </c>
      <c r="D15" s="159">
        <v>15.55</v>
      </c>
      <c r="E15" s="159">
        <v>8</v>
      </c>
      <c r="F15" s="159" t="s">
        <v>23</v>
      </c>
      <c r="G15" s="159">
        <v>17.11</v>
      </c>
      <c r="H15" s="159">
        <v>4</v>
      </c>
      <c r="I15" s="161">
        <f t="shared" si="0"/>
        <v>12</v>
      </c>
    </row>
    <row r="16" spans="1:9">
      <c r="A16" s="162"/>
      <c r="B16" s="162"/>
      <c r="C16" s="162"/>
      <c r="D16" s="162"/>
      <c r="E16" s="162"/>
      <c r="F16" s="162"/>
      <c r="G16" s="162"/>
      <c r="H16" s="162"/>
      <c r="I16" s="162"/>
    </row>
    <row r="17" spans="2:9">
      <c r="C17" t="s">
        <v>121</v>
      </c>
    </row>
    <row r="18" spans="2:9">
      <c r="C18" t="s">
        <v>122</v>
      </c>
    </row>
    <row r="19" spans="2:9">
      <c r="C19" t="s">
        <v>123</v>
      </c>
    </row>
    <row r="20" spans="2:9" ht="16">
      <c r="B20" s="163"/>
      <c r="C20" s="163"/>
      <c r="D20" s="163"/>
      <c r="E20" s="163"/>
      <c r="F20" s="164" t="s">
        <v>49</v>
      </c>
      <c r="G20" s="165" t="s">
        <v>49</v>
      </c>
      <c r="H20" s="165"/>
      <c r="I20" s="165" t="s">
        <v>49</v>
      </c>
    </row>
    <row r="21" spans="2:9">
      <c r="B21" s="163"/>
      <c r="C21" s="163" t="s">
        <v>105</v>
      </c>
      <c r="D21" s="163"/>
      <c r="E21" s="163"/>
      <c r="F21" s="124" t="s">
        <v>49</v>
      </c>
      <c r="G21" s="124"/>
      <c r="H21" s="124"/>
    </row>
  </sheetData>
  <mergeCells count="5">
    <mergeCell ref="A1:H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MH pož.útok s vodou 2 pokusy</vt:lpstr>
      <vt:lpstr>PHL MH</vt:lpstr>
      <vt:lpstr>Hist. PHL. MH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2026-07-13T05:55:27Z</dcterms:modified>
</cp:coreProperties>
</file>