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karolinajurackova/Desktop/luivn2026/"/>
    </mc:Choice>
  </mc:AlternateContent>
  <xr:revisionPtr revIDLastSave="0" documentId="13_ncr:1_{D581567E-5DF0-FE4D-ABFE-1210D53F30C0}" xr6:coauthVersionLast="47" xr6:coauthVersionMax="47" xr10:uidLastSave="{00000000-0000-0000-0000-000000000000}"/>
  <bookViews>
    <workbookView xWindow="0" yWindow="660" windowWidth="29400" windowHeight="18460" tabRatio="810" activeTab="6" xr2:uid="{00000000-000D-0000-FFFF-FFFF00000000}"/>
  </bookViews>
  <sheets>
    <sheet name="Prípravka" sheetId="1" r:id="rId1"/>
    <sheet name="5.členné družstvá MH" sheetId="3" r:id="rId2"/>
    <sheet name="CTIF 10 čl. družstvá 1 pokus" sheetId="4" r:id="rId3"/>
    <sheet name="Priebežné poradie prípravka" sheetId="8" r:id="rId4"/>
    <sheet name="Priebežné poradie 5.čl." sheetId="11" r:id="rId5"/>
    <sheet name="CTIF konečné poradie" sheetId="10" r:id="rId6"/>
    <sheet name="Hist." sheetId="12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luc1">[1]Lučivná!$R$25</definedName>
    <definedName name="_okr1">#REF!</definedName>
    <definedName name="_okr2">#REF!</definedName>
    <definedName name="_okr3">#REF!</definedName>
    <definedName name="_okr4">#REF!</definedName>
    <definedName name="_okr5">#REF!</definedName>
    <definedName name="_str1" localSheetId="5">[2]Lučivná!#REF!</definedName>
    <definedName name="_str1" localSheetId="4">[2]Lučivná!#REF!</definedName>
    <definedName name="_str1" localSheetId="3">[3]Lučivná!#REF!</definedName>
    <definedName name="_str1">[3]Lučivná!#REF!</definedName>
    <definedName name="_str2" localSheetId="5">[2]Lučivná!#REF!</definedName>
    <definedName name="_str2" localSheetId="4">[2]Lučivná!#REF!</definedName>
    <definedName name="_str2" localSheetId="3">[3]Lučivná!#REF!</definedName>
    <definedName name="_str2">[3]Lučivná!#REF!</definedName>
    <definedName name="_str3" localSheetId="5">[2]Lučivná!#REF!</definedName>
    <definedName name="_str3" localSheetId="4">[2]Lučivná!#REF!</definedName>
    <definedName name="_str3" localSheetId="3">[3]Lučivná!#REF!</definedName>
    <definedName name="_str3">[3]Lučivná!#REF!</definedName>
    <definedName name="_tep1">[4]Hárok1!$F$30</definedName>
    <definedName name="_to1">[5]Súťaž!$G$30</definedName>
    <definedName name="_to2">[6]Mlynica!$H$6</definedName>
    <definedName name="_to3">[7]Štôla!$H$6</definedName>
    <definedName name="_to4">[7]Štôla!$H$34</definedName>
    <definedName name="bestk">[8]Gerlachov!$N$6</definedName>
    <definedName name="bestk1">[8]Gerlachov!$N$17</definedName>
    <definedName name="bestk2">[8]Gerlachov!$N$21</definedName>
    <definedName name="jedo" localSheetId="5">#REF!</definedName>
    <definedName name="jedo" localSheetId="4">#REF!</definedName>
    <definedName name="jedo" localSheetId="3">#REF!</definedName>
    <definedName name="jedo">#REF!</definedName>
    <definedName name="jedo1" localSheetId="5">#REF!</definedName>
    <definedName name="jedo1" localSheetId="4">#REF!</definedName>
    <definedName name="jedo1" localSheetId="3">#REF!</definedName>
    <definedName name="jedo1">#REF!</definedName>
    <definedName name="luc">[1]Lučivná!$R$6</definedName>
    <definedName name="ok">#REF!</definedName>
    <definedName name="okr">#REF!</definedName>
    <definedName name="okres">#REF!</definedName>
    <definedName name="okrh">#REF!</definedName>
    <definedName name="okrh1">#REF!</definedName>
    <definedName name="okrm">#REF!</definedName>
    <definedName name="sobota">[9]Sp.Sobota!$Q$6</definedName>
    <definedName name="sobota1">[9]Sp.Sobota!$Q$17</definedName>
    <definedName name="stiav">'[10]Sp. Štiavnik'!$F$6</definedName>
    <definedName name="stiav1">'[10]Sp. Štiavnik'!$F$26</definedName>
    <definedName name="str" localSheetId="5">[2]Lučivná!#REF!</definedName>
    <definedName name="str" localSheetId="4">[2]Lučivná!#REF!</definedName>
    <definedName name="str" localSheetId="3">[3]Lučivná!#REF!</definedName>
    <definedName name="str">[3]Lučivná!#REF!</definedName>
    <definedName name="šuňml">[11]Šuňava!$Q$6</definedName>
    <definedName name="šuňml1">[11]Šuňava!$Q$29</definedName>
    <definedName name="tep">[4]Hárok1!$F$6</definedName>
    <definedName name="to">[5]Súťaž!$G$6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8" i="12" l="1"/>
  <c r="O37" i="12"/>
  <c r="O36" i="12"/>
  <c r="O35" i="12"/>
  <c r="O34" i="12"/>
  <c r="O33" i="12"/>
  <c r="O30" i="12"/>
  <c r="O29" i="12"/>
  <c r="O28" i="12"/>
  <c r="O27" i="12"/>
  <c r="O26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I29" i="10" l="1"/>
  <c r="I28" i="10"/>
  <c r="I18" i="10"/>
  <c r="Q50" i="11"/>
  <c r="Q22" i="11"/>
  <c r="Q18" i="11"/>
  <c r="Q19" i="11"/>
  <c r="Q20" i="8"/>
  <c r="Q18" i="8"/>
  <c r="I25" i="10"/>
  <c r="Q43" i="8"/>
  <c r="Q42" i="8"/>
  <c r="Q72" i="11"/>
  <c r="Q71" i="11"/>
  <c r="Q70" i="11"/>
  <c r="Q69" i="11"/>
  <c r="Q68" i="11"/>
  <c r="Q63" i="11"/>
  <c r="Q67" i="11"/>
  <c r="Q66" i="11"/>
  <c r="Q65" i="11"/>
  <c r="Q62" i="11"/>
  <c r="Q64" i="11"/>
  <c r="Q61" i="11"/>
  <c r="Q60" i="11"/>
  <c r="Q59" i="11"/>
  <c r="Q58" i="11"/>
  <c r="Q56" i="11"/>
  <c r="Q55" i="11"/>
  <c r="Q57" i="11"/>
  <c r="Q52" i="11"/>
  <c r="Q54" i="11"/>
  <c r="Q48" i="11"/>
  <c r="Q53" i="11"/>
  <c r="Q49" i="11"/>
  <c r="Q51" i="11"/>
  <c r="Q47" i="11"/>
  <c r="Q45" i="11"/>
  <c r="Q44" i="11"/>
  <c r="Q33" i="11"/>
  <c r="Q43" i="11"/>
  <c r="Q42" i="11"/>
  <c r="Q41" i="11"/>
  <c r="Q40" i="11"/>
  <c r="Q39" i="11"/>
  <c r="Q38" i="11"/>
  <c r="Q37" i="11"/>
  <c r="Q36" i="11"/>
  <c r="Q35" i="11"/>
  <c r="Q34" i="11"/>
  <c r="Q32" i="11"/>
  <c r="Q31" i="11"/>
  <c r="Q30" i="11"/>
  <c r="Q29" i="11"/>
  <c r="Q26" i="11"/>
  <c r="Q28" i="11"/>
  <c r="Q25" i="11"/>
  <c r="Q27" i="11"/>
  <c r="Q23" i="11"/>
  <c r="Q24" i="11"/>
  <c r="Q21" i="11"/>
  <c r="Q20" i="11"/>
  <c r="Q17" i="11"/>
  <c r="Q16" i="11"/>
  <c r="I32" i="10" l="1"/>
  <c r="I31" i="10"/>
  <c r="I30" i="10"/>
  <c r="I27" i="10"/>
  <c r="I24" i="10"/>
  <c r="I22" i="10"/>
  <c r="I23" i="10"/>
  <c r="I20" i="10"/>
  <c r="I19" i="10"/>
  <c r="I21" i="10"/>
  <c r="I17" i="10"/>
  <c r="Q59" i="8"/>
  <c r="Q60" i="8"/>
  <c r="Q55" i="8"/>
  <c r="Q58" i="8"/>
  <c r="Q54" i="8"/>
  <c r="Q57" i="8"/>
  <c r="Q56" i="8"/>
  <c r="Q52" i="8"/>
  <c r="Q50" i="8"/>
  <c r="Q53" i="8"/>
  <c r="Q49" i="8"/>
  <c r="Q51" i="8"/>
  <c r="Q48" i="8"/>
  <c r="Q46" i="8"/>
  <c r="Q45" i="8"/>
  <c r="Q44" i="8"/>
  <c r="Q36" i="8"/>
  <c r="Q41" i="8"/>
  <c r="Q38" i="8"/>
  <c r="Q39" i="8"/>
  <c r="Q35" i="8"/>
  <c r="Q40" i="8"/>
  <c r="Q37" i="8"/>
  <c r="Q34" i="8"/>
  <c r="Q33" i="8"/>
  <c r="Q31" i="8"/>
  <c r="Q30" i="8"/>
  <c r="Q32" i="8"/>
  <c r="Q28" i="8"/>
  <c r="Q25" i="8"/>
  <c r="Q29" i="8"/>
  <c r="Q26" i="8"/>
  <c r="Q24" i="8"/>
  <c r="Q27" i="8"/>
  <c r="Q23" i="8"/>
  <c r="Q22" i="8"/>
  <c r="Q19" i="8"/>
  <c r="Q21" i="8"/>
  <c r="Q17" i="8"/>
  <c r="F12" i="4" l="1"/>
  <c r="F11" i="4"/>
  <c r="F10" i="4"/>
  <c r="M26" i="3"/>
  <c r="J26" i="3"/>
  <c r="G26" i="3"/>
  <c r="M25" i="3"/>
  <c r="J25" i="3"/>
  <c r="G25" i="3"/>
  <c r="M24" i="3"/>
  <c r="J24" i="3"/>
  <c r="G24" i="3"/>
  <c r="M27" i="3"/>
  <c r="J27" i="3"/>
  <c r="G27" i="3"/>
  <c r="M28" i="3"/>
  <c r="J28" i="3"/>
  <c r="G28" i="3"/>
  <c r="M50" i="3"/>
  <c r="J50" i="3"/>
  <c r="G50" i="3"/>
  <c r="M51" i="3"/>
  <c r="J51" i="3"/>
  <c r="G51" i="3"/>
  <c r="M52" i="3"/>
  <c r="J52" i="3"/>
  <c r="G52" i="3"/>
  <c r="L26" i="1"/>
  <c r="I26" i="1"/>
  <c r="F26" i="1"/>
  <c r="H10" i="4" l="1"/>
  <c r="H11" i="4"/>
  <c r="H12" i="4"/>
  <c r="O26" i="3"/>
  <c r="O25" i="3"/>
  <c r="O24" i="3"/>
  <c r="O27" i="3"/>
  <c r="O28" i="3"/>
  <c r="O50" i="3"/>
  <c r="O51" i="3"/>
  <c r="O52" i="3"/>
  <c r="N26" i="1"/>
  <c r="F22" i="4" l="1"/>
  <c r="H22" i="4" s="1"/>
  <c r="F20" i="4"/>
  <c r="H20" i="4" s="1"/>
  <c r="I20" i="4" s="1"/>
  <c r="F21" i="4"/>
  <c r="H21" i="4" s="1"/>
  <c r="F15" i="4"/>
  <c r="H15" i="4" s="1"/>
  <c r="F13" i="4"/>
  <c r="H13" i="4" s="1"/>
  <c r="F17" i="4"/>
  <c r="H17" i="4" s="1"/>
  <c r="F14" i="4"/>
  <c r="H14" i="4" s="1"/>
  <c r="F9" i="4"/>
  <c r="H9" i="4" s="1"/>
  <c r="F16" i="4"/>
  <c r="H16" i="4" s="1"/>
  <c r="F18" i="4"/>
  <c r="H18" i="4" s="1"/>
  <c r="I15" i="4" l="1"/>
  <c r="I16" i="4"/>
  <c r="I14" i="4"/>
  <c r="I21" i="4"/>
  <c r="I22" i="4"/>
  <c r="I10" i="4"/>
  <c r="I11" i="4"/>
  <c r="I12" i="4"/>
  <c r="I13" i="4"/>
  <c r="I17" i="4"/>
  <c r="I18" i="4"/>
  <c r="I9" i="4"/>
  <c r="L11" i="1" l="1"/>
  <c r="L24" i="1"/>
  <c r="M33" i="3"/>
  <c r="M37" i="3"/>
  <c r="M43" i="3"/>
  <c r="M36" i="3"/>
  <c r="M35" i="3"/>
  <c r="M44" i="3"/>
  <c r="M34" i="3"/>
  <c r="M38" i="3"/>
  <c r="M40" i="3"/>
  <c r="M42" i="3"/>
  <c r="M39" i="3"/>
  <c r="M45" i="3"/>
  <c r="J33" i="3"/>
  <c r="J37" i="3"/>
  <c r="J43" i="3"/>
  <c r="J36" i="3"/>
  <c r="J35" i="3"/>
  <c r="J44" i="3"/>
  <c r="J34" i="3"/>
  <c r="J38" i="3"/>
  <c r="J40" i="3"/>
  <c r="J42" i="3"/>
  <c r="J39" i="3"/>
  <c r="J45" i="3"/>
  <c r="G33" i="3"/>
  <c r="G37" i="3"/>
  <c r="G43" i="3"/>
  <c r="G36" i="3"/>
  <c r="G35" i="3"/>
  <c r="G44" i="3"/>
  <c r="G34" i="3"/>
  <c r="G38" i="3"/>
  <c r="G40" i="3"/>
  <c r="G42" i="3"/>
  <c r="G39" i="3"/>
  <c r="G45" i="3"/>
  <c r="M46" i="3"/>
  <c r="J46" i="3"/>
  <c r="G46" i="3"/>
  <c r="M41" i="3"/>
  <c r="J41" i="3"/>
  <c r="G41" i="3"/>
  <c r="G12" i="3"/>
  <c r="G19" i="3"/>
  <c r="G17" i="3"/>
  <c r="G16" i="3"/>
  <c r="G9" i="3"/>
  <c r="G10" i="3"/>
  <c r="G14" i="3"/>
  <c r="G15" i="3"/>
  <c r="G13" i="3"/>
  <c r="G8" i="3"/>
  <c r="G11" i="3"/>
  <c r="G20" i="3"/>
  <c r="G18" i="3"/>
  <c r="J12" i="3"/>
  <c r="J19" i="3"/>
  <c r="J17" i="3"/>
  <c r="J16" i="3"/>
  <c r="J9" i="3"/>
  <c r="J10" i="3"/>
  <c r="J14" i="3"/>
  <c r="J15" i="3"/>
  <c r="J13" i="3"/>
  <c r="J8" i="3"/>
  <c r="J11" i="3"/>
  <c r="J20" i="3"/>
  <c r="J18" i="3"/>
  <c r="M12" i="3"/>
  <c r="M19" i="3"/>
  <c r="M17" i="3"/>
  <c r="M16" i="3"/>
  <c r="M9" i="3"/>
  <c r="M10" i="3"/>
  <c r="M14" i="3"/>
  <c r="M15" i="3"/>
  <c r="M13" i="3"/>
  <c r="M8" i="3"/>
  <c r="M11" i="3"/>
  <c r="M20" i="3"/>
  <c r="M18" i="3"/>
  <c r="O36" i="3" l="1"/>
  <c r="O44" i="3"/>
  <c r="O34" i="3"/>
  <c r="O33" i="3"/>
  <c r="O37" i="3"/>
  <c r="O20" i="3"/>
  <c r="O19" i="3"/>
  <c r="O43" i="3"/>
  <c r="O12" i="3"/>
  <c r="O17" i="3"/>
  <c r="O18" i="3"/>
  <c r="O46" i="3"/>
  <c r="O39" i="3"/>
  <c r="O40" i="3"/>
  <c r="O45" i="3"/>
  <c r="O42" i="3"/>
  <c r="O38" i="3"/>
  <c r="O35" i="3"/>
  <c r="O8" i="3"/>
  <c r="O13" i="3"/>
  <c r="O14" i="3"/>
  <c r="O10" i="3"/>
  <c r="O9" i="3"/>
  <c r="O16" i="3"/>
  <c r="O11" i="3"/>
  <c r="O15" i="3"/>
  <c r="O41" i="3"/>
  <c r="P28" i="3" l="1"/>
  <c r="P27" i="3"/>
  <c r="P26" i="3"/>
  <c r="P25" i="3"/>
  <c r="P24" i="3"/>
  <c r="P50" i="3"/>
  <c r="P51" i="3"/>
  <c r="P52" i="3"/>
  <c r="P19" i="3"/>
  <c r="P18" i="3"/>
  <c r="P16" i="3"/>
  <c r="P15" i="3"/>
  <c r="P14" i="3"/>
  <c r="P12" i="3"/>
  <c r="P13" i="3"/>
  <c r="P9" i="3"/>
  <c r="P8" i="3"/>
  <c r="P11" i="3"/>
  <c r="P10" i="3"/>
  <c r="P17" i="3"/>
  <c r="P20" i="3"/>
  <c r="P37" i="3"/>
  <c r="P39" i="3"/>
  <c r="P40" i="3"/>
  <c r="P36" i="3"/>
  <c r="P33" i="3"/>
  <c r="P38" i="3"/>
  <c r="P46" i="3"/>
  <c r="P45" i="3"/>
  <c r="P44" i="3"/>
  <c r="P43" i="3"/>
  <c r="P41" i="3"/>
  <c r="P35" i="3"/>
  <c r="P42" i="3"/>
  <c r="P34" i="3"/>
  <c r="L32" i="1"/>
  <c r="I32" i="1"/>
  <c r="F32" i="1"/>
  <c r="L37" i="1"/>
  <c r="I37" i="1"/>
  <c r="F37" i="1"/>
  <c r="L30" i="1"/>
  <c r="I30" i="1"/>
  <c r="F30" i="1"/>
  <c r="L36" i="1"/>
  <c r="I36" i="1"/>
  <c r="F36" i="1"/>
  <c r="L35" i="1"/>
  <c r="I35" i="1"/>
  <c r="F35" i="1"/>
  <c r="L31" i="1"/>
  <c r="I31" i="1"/>
  <c r="F31" i="1"/>
  <c r="L33" i="1"/>
  <c r="I33" i="1"/>
  <c r="F33" i="1"/>
  <c r="L34" i="1"/>
  <c r="I34" i="1"/>
  <c r="F34" i="1"/>
  <c r="L7" i="1"/>
  <c r="I7" i="1"/>
  <c r="F7" i="1"/>
  <c r="L20" i="1"/>
  <c r="I20" i="1"/>
  <c r="F20" i="1"/>
  <c r="I24" i="1"/>
  <c r="F24" i="1"/>
  <c r="I11" i="1"/>
  <c r="F11" i="1"/>
  <c r="L10" i="1"/>
  <c r="I10" i="1"/>
  <c r="F10" i="1"/>
  <c r="L18" i="1"/>
  <c r="I18" i="1"/>
  <c r="F18" i="1"/>
  <c r="L19" i="1"/>
  <c r="I19" i="1"/>
  <c r="F19" i="1"/>
  <c r="L21" i="1"/>
  <c r="I21" i="1"/>
  <c r="F21" i="1"/>
  <c r="L16" i="1"/>
  <c r="I16" i="1"/>
  <c r="F16" i="1"/>
  <c r="L22" i="1"/>
  <c r="I22" i="1"/>
  <c r="F22" i="1"/>
  <c r="L14" i="1"/>
  <c r="I14" i="1"/>
  <c r="F14" i="1"/>
  <c r="L23" i="1"/>
  <c r="I23" i="1"/>
  <c r="F23" i="1"/>
  <c r="L17" i="1"/>
  <c r="I17" i="1"/>
  <c r="F17" i="1"/>
  <c r="L9" i="1"/>
  <c r="I9" i="1"/>
  <c r="F9" i="1"/>
  <c r="L13" i="1"/>
  <c r="I13" i="1"/>
  <c r="F13" i="1"/>
  <c r="L15" i="1"/>
  <c r="I15" i="1"/>
  <c r="F15" i="1"/>
  <c r="L12" i="1"/>
  <c r="I12" i="1"/>
  <c r="F12" i="1"/>
  <c r="L8" i="1"/>
  <c r="I8" i="1"/>
  <c r="F8" i="1"/>
  <c r="L25" i="1"/>
  <c r="I25" i="1"/>
  <c r="F25" i="1"/>
  <c r="N20" i="1" l="1"/>
  <c r="N30" i="1"/>
  <c r="N35" i="1"/>
  <c r="N14" i="1"/>
  <c r="N13" i="1"/>
  <c r="N36" i="1"/>
  <c r="N18" i="1"/>
  <c r="N21" i="1"/>
  <c r="N17" i="1"/>
  <c r="N8" i="1"/>
  <c r="N9" i="1"/>
  <c r="N23" i="1"/>
  <c r="N22" i="1"/>
  <c r="N10" i="1"/>
  <c r="N34" i="1"/>
  <c r="N25" i="1"/>
  <c r="N19" i="1"/>
  <c r="N24" i="1"/>
  <c r="N31" i="1"/>
  <c r="N11" i="1"/>
  <c r="N37" i="1"/>
  <c r="N7" i="1"/>
  <c r="N12" i="1"/>
  <c r="N32" i="1"/>
  <c r="N33" i="1"/>
  <c r="N15" i="1"/>
  <c r="N16" i="1"/>
  <c r="O7" i="1" l="1"/>
  <c r="O30" i="1"/>
  <c r="O35" i="1"/>
  <c r="O25" i="1"/>
  <c r="O17" i="1"/>
  <c r="O34" i="1"/>
  <c r="O31" i="1"/>
  <c r="O37" i="1"/>
  <c r="O33" i="1"/>
  <c r="O36" i="1"/>
  <c r="O32" i="1"/>
  <c r="O24" i="1"/>
  <c r="O13" i="1"/>
  <c r="O19" i="1"/>
  <c r="O21" i="1"/>
  <c r="O26" i="1"/>
  <c r="O23" i="1"/>
  <c r="O22" i="1"/>
  <c r="O16" i="1"/>
  <c r="O18" i="1"/>
  <c r="O11" i="1"/>
  <c r="O9" i="1"/>
  <c r="O12" i="1"/>
  <c r="O10" i="1"/>
  <c r="O14" i="1"/>
  <c r="O15" i="1"/>
  <c r="O20" i="1"/>
  <c r="O8" i="1"/>
</calcChain>
</file>

<file path=xl/sharedStrings.xml><?xml version="1.0" encoding="utf-8"?>
<sst xmlns="http://schemas.openxmlformats.org/spreadsheetml/2006/main" count="1169" uniqueCount="398">
  <si>
    <t>Por.</t>
  </si>
  <si>
    <t>Št. číslo</t>
  </si>
  <si>
    <t>Družstvo</t>
  </si>
  <si>
    <t>Štafeta dvojíc</t>
  </si>
  <si>
    <t>Štafeta s prekážkami</t>
  </si>
  <si>
    <t>Čas celkom</t>
  </si>
  <si>
    <t>Rozdiel</t>
  </si>
  <si>
    <t>Body</t>
  </si>
  <si>
    <t>čas</t>
  </si>
  <si>
    <t>tr. body</t>
  </si>
  <si>
    <t>spolu</t>
  </si>
  <si>
    <t>vek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</si>
  <si>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</si>
  <si>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</si>
  <si>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</si>
  <si>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</si>
  <si>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</si>
  <si>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</si>
  <si>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</si>
  <si>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</si>
  <si>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</si>
  <si>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</si>
  <si>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</si>
  <si>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</si>
  <si>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</si>
  <si>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</si>
  <si>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</si>
  <si>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</si>
  <si>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</si>
  <si>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</si>
  <si>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</si>
  <si>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28.</t>
  </si>
  <si>
    <t>29.</t>
  </si>
  <si>
    <t xml:space="preserve"> dievčenské družstvá</t>
  </si>
  <si>
    <t>Chlapci</t>
  </si>
  <si>
    <t>Št.</t>
  </si>
  <si>
    <t>Kolektív MH - chlapci</t>
  </si>
  <si>
    <t>Štafeta 5x30 m</t>
  </si>
  <si>
    <t>Uzlová štafeta</t>
  </si>
  <si>
    <t xml:space="preserve"> - body</t>
  </si>
  <si>
    <t>v. čas</t>
  </si>
  <si>
    <t>číslo</t>
  </si>
  <si>
    <t>tr.b.</t>
  </si>
  <si>
    <t>za vek</t>
  </si>
  <si>
    <t>celkovo</t>
  </si>
  <si>
    <t>POMH</t>
  </si>
  <si>
    <t>Dievčatá</t>
  </si>
  <si>
    <t>Kolektív MH - dievčatá</t>
  </si>
  <si>
    <t xml:space="preserve"> body -</t>
  </si>
  <si>
    <t>10 členné družstvá</t>
  </si>
  <si>
    <t>Kolektív mladých hasičov</t>
  </si>
  <si>
    <t>Požiarny útok CTIF</t>
  </si>
  <si>
    <t>Strata</t>
  </si>
  <si>
    <t>Body POMH</t>
  </si>
  <si>
    <t>trestné body</t>
  </si>
  <si>
    <t>dosiah. čas</t>
  </si>
  <si>
    <t>výsl. čas</t>
  </si>
  <si>
    <t>zákl. 1000 b.</t>
  </si>
  <si>
    <t>Výsled. body</t>
  </si>
  <si>
    <t>Vernár</t>
  </si>
  <si>
    <t>Lučivná I.</t>
  </si>
  <si>
    <t>Štrba I.</t>
  </si>
  <si>
    <t>Spišské Bystré</t>
  </si>
  <si>
    <t>Spišské Bystré I.</t>
  </si>
  <si>
    <t>Lučivná II.</t>
  </si>
  <si>
    <t>Spišský Štiavnik I.</t>
  </si>
  <si>
    <t>Batizovce I.</t>
  </si>
  <si>
    <t>Lučivná III.</t>
  </si>
  <si>
    <t xml:space="preserve">Spišský Štiavnik </t>
  </si>
  <si>
    <t>Tatranská Lomnica</t>
  </si>
  <si>
    <t>Kravany</t>
  </si>
  <si>
    <t>Spišské Bystré II.</t>
  </si>
  <si>
    <t>Batizovce II.</t>
  </si>
  <si>
    <t>Batizovce III.</t>
  </si>
  <si>
    <t>Spišské Podhradie</t>
  </si>
  <si>
    <t>Spišský Štiavnik II.</t>
  </si>
  <si>
    <t>Olcnava I.</t>
  </si>
  <si>
    <t>Šuňava I.</t>
  </si>
  <si>
    <t>Nová Lesná</t>
  </si>
  <si>
    <t>Nová Lesná II.</t>
  </si>
  <si>
    <t>Nová Lesná III.</t>
  </si>
  <si>
    <t>Šuňava II.</t>
  </si>
  <si>
    <t>Nová Lesná I.</t>
  </si>
  <si>
    <t>Starší chlapci</t>
  </si>
  <si>
    <t>Staršie dievčatá</t>
  </si>
  <si>
    <t>Mladšie dievčatá</t>
  </si>
  <si>
    <t>Mladší chlapci</t>
  </si>
  <si>
    <t>Liptovská Teplička</t>
  </si>
  <si>
    <t>Hozelec</t>
  </si>
  <si>
    <t>Vikartovce I.</t>
  </si>
  <si>
    <t>Vikartovce II.</t>
  </si>
  <si>
    <t>Vikartovce III.</t>
  </si>
  <si>
    <t>Hôrka I.</t>
  </si>
  <si>
    <t>Hranovnica</t>
  </si>
  <si>
    <t>Šuňava</t>
  </si>
  <si>
    <t>Nižné Ružbachy</t>
  </si>
  <si>
    <t>Štrba</t>
  </si>
  <si>
    <t>ZŠ s MŠ Bežovce</t>
  </si>
  <si>
    <t>Batizovce</t>
  </si>
  <si>
    <t>Vikartovce</t>
  </si>
  <si>
    <t>Spišský Hrhov</t>
  </si>
  <si>
    <t>Šuňava III.</t>
  </si>
  <si>
    <t>Štrba II.</t>
  </si>
  <si>
    <t>Hôrka</t>
  </si>
  <si>
    <t>Najmladší účastnici:</t>
  </si>
  <si>
    <t>Lučivná</t>
  </si>
  <si>
    <t>Veľký Slavkov II.</t>
  </si>
  <si>
    <t>PODTATRANSKÁ OLYMPIÁDA  MLADÝCH HASIČOV  2026</t>
  </si>
  <si>
    <t xml:space="preserve"> PRÍPRAVKA MLADÝCH HASIČOV DO 8 ROKOV -  5. ročník</t>
  </si>
  <si>
    <t>PRÍPRAVKA</t>
  </si>
  <si>
    <t xml:space="preserve"> 7.3.</t>
  </si>
  <si>
    <t>2.5.</t>
  </si>
  <si>
    <t xml:space="preserve"> 9.5.</t>
  </si>
  <si>
    <t>16.5.</t>
  </si>
  <si>
    <t xml:space="preserve"> 23.5.</t>
  </si>
  <si>
    <t>24.5.</t>
  </si>
  <si>
    <t>20.6.</t>
  </si>
  <si>
    <t xml:space="preserve"> 27.6.</t>
  </si>
  <si>
    <t>11.7.</t>
  </si>
  <si>
    <t xml:space="preserve"> 2.8.</t>
  </si>
  <si>
    <t xml:space="preserve"> 15.8.</t>
  </si>
  <si>
    <t xml:space="preserve"> 29.8.</t>
  </si>
  <si>
    <t xml:space="preserve"> 12.9.</t>
  </si>
  <si>
    <t xml:space="preserve"> </t>
  </si>
  <si>
    <t>V</t>
  </si>
  <si>
    <t>S</t>
  </si>
  <si>
    <t>E</t>
  </si>
  <si>
    <t>B</t>
  </si>
  <si>
    <t>L</t>
  </si>
  <si>
    <t>H</t>
  </si>
  <si>
    <t>P</t>
  </si>
  <si>
    <t>Ľ</t>
  </si>
  <si>
    <t>A</t>
  </si>
  <si>
    <t>I</t>
  </si>
  <si>
    <t>U</t>
  </si>
  <si>
    <t>O</t>
  </si>
  <si>
    <t>R</t>
  </si>
  <si>
    <t xml:space="preserve"> K</t>
  </si>
  <si>
    <t>.</t>
  </si>
  <si>
    <t xml:space="preserve"> O</t>
  </si>
  <si>
    <t xml:space="preserve">MLADÝCH </t>
  </si>
  <si>
    <t xml:space="preserve">Š </t>
  </si>
  <si>
    <t>T</t>
  </si>
  <si>
    <t>Š</t>
  </si>
  <si>
    <t>K</t>
  </si>
  <si>
    <t>Č</t>
  </si>
  <si>
    <t>Z</t>
  </si>
  <si>
    <t xml:space="preserve"> R</t>
  </si>
  <si>
    <t>N</t>
  </si>
  <si>
    <t>Ô</t>
  </si>
  <si>
    <t xml:space="preserve"> A</t>
  </si>
  <si>
    <t>Ň</t>
  </si>
  <si>
    <t>Y</t>
  </si>
  <si>
    <t xml:space="preserve"> V</t>
  </si>
  <si>
    <t>D</t>
  </si>
  <si>
    <t xml:space="preserve"> I</t>
  </si>
  <si>
    <t>HASIČOV</t>
  </si>
  <si>
    <t>Á</t>
  </si>
  <si>
    <t>C</t>
  </si>
  <si>
    <t xml:space="preserve"> Y</t>
  </si>
  <si>
    <t>É</t>
  </si>
  <si>
    <t xml:space="preserve">  </t>
  </si>
  <si>
    <t xml:space="preserve"> chlapčenské a zmiešané družstvá</t>
  </si>
  <si>
    <t>Lučivná I</t>
  </si>
  <si>
    <t>Spišský Štiavnik I</t>
  </si>
  <si>
    <t xml:space="preserve"> 3.</t>
  </si>
  <si>
    <t xml:space="preserve"> Štrba I</t>
  </si>
  <si>
    <t>Hôrka I</t>
  </si>
  <si>
    <t xml:space="preserve">Šuňava II </t>
  </si>
  <si>
    <t>Spišské Bystré I</t>
  </si>
  <si>
    <t>Šuňava I</t>
  </si>
  <si>
    <t>Veľký Slavkov I</t>
  </si>
  <si>
    <t xml:space="preserve"> Spišské Bystré II</t>
  </si>
  <si>
    <t>Batizovce I</t>
  </si>
  <si>
    <t xml:space="preserve"> Hôrka II</t>
  </si>
  <si>
    <t xml:space="preserve"> Lučivná II</t>
  </si>
  <si>
    <t xml:space="preserve"> 13.</t>
  </si>
  <si>
    <t>Spišský Štiavnik II</t>
  </si>
  <si>
    <t>Šuňava III</t>
  </si>
  <si>
    <t xml:space="preserve"> Štrba II</t>
  </si>
  <si>
    <t xml:space="preserve"> Veľký Slavkov II</t>
  </si>
  <si>
    <t>Nová Lesná I</t>
  </si>
  <si>
    <t>Hozelec II</t>
  </si>
  <si>
    <t>Batizovce II</t>
  </si>
  <si>
    <t>20.</t>
  </si>
  <si>
    <t xml:space="preserve">Vernár </t>
  </si>
  <si>
    <t xml:space="preserve"> 21.</t>
  </si>
  <si>
    <t>Batizovce III</t>
  </si>
  <si>
    <t xml:space="preserve"> 22.</t>
  </si>
  <si>
    <t xml:space="preserve"> 23.</t>
  </si>
  <si>
    <t>Hozelec I</t>
  </si>
  <si>
    <t xml:space="preserve"> 24.</t>
  </si>
  <si>
    <t>Nová Lesná II</t>
  </si>
  <si>
    <t xml:space="preserve"> 25.</t>
  </si>
  <si>
    <t xml:space="preserve"> 26.</t>
  </si>
  <si>
    <t>Hôrka III</t>
  </si>
  <si>
    <t xml:space="preserve"> 27.</t>
  </si>
  <si>
    <t xml:space="preserve"> 28.</t>
  </si>
  <si>
    <t>Hozelec III</t>
  </si>
  <si>
    <t xml:space="preserve"> Šuňava I </t>
  </si>
  <si>
    <t xml:space="preserve"> 4.</t>
  </si>
  <si>
    <t xml:space="preserve"> Lučivná  </t>
  </si>
  <si>
    <t xml:space="preserve"> Nová Lesná I</t>
  </si>
  <si>
    <t>Spišské Bystré II</t>
  </si>
  <si>
    <t xml:space="preserve"> 11.</t>
  </si>
  <si>
    <t>Súťaž</t>
  </si>
  <si>
    <t xml:space="preserve"> 1.</t>
  </si>
  <si>
    <t>v roku 2026 bude hodnotených 7 súťaží, pri rovnosti bodov  rozhoduje umiestnenie v Územnej súťaži prípravky 12.9.2026</t>
  </si>
  <si>
    <t>Ondrej Klimo, Dušan Brutovský - sčítací komisári POMH</t>
  </si>
  <si>
    <t xml:space="preserve"> 6.</t>
  </si>
  <si>
    <t xml:space="preserve"> 5.</t>
  </si>
  <si>
    <t xml:space="preserve">            PODTATRANSKÁ OLYMPIÁDA  MLADÝCH HASIČOV    </t>
  </si>
  <si>
    <t xml:space="preserve">                                                                      2026 -  3. ročník  - súťaže CTIF</t>
  </si>
  <si>
    <t>KOLEKTÍV MLADÝCH</t>
  </si>
  <si>
    <t xml:space="preserve"> 2.5.</t>
  </si>
  <si>
    <t xml:space="preserve"> 24.5.</t>
  </si>
  <si>
    <t xml:space="preserve"> 13.6.ÚK</t>
  </si>
  <si>
    <t xml:space="preserve"> 21.6.</t>
  </si>
  <si>
    <t>p</t>
  </si>
  <si>
    <t>i</t>
  </si>
  <si>
    <t>HASIČOV DHZ - ZŠ</t>
  </si>
  <si>
    <t>e</t>
  </si>
  <si>
    <t>t</t>
  </si>
  <si>
    <t>k</t>
  </si>
  <si>
    <t>u</t>
  </si>
  <si>
    <t>r</t>
  </si>
  <si>
    <t>a</t>
  </si>
  <si>
    <t>č</t>
  </si>
  <si>
    <t>n</t>
  </si>
  <si>
    <t>b</t>
  </si>
  <si>
    <t>á</t>
  </si>
  <si>
    <t>v</t>
  </si>
  <si>
    <t xml:space="preserve"> 10 - členné družstvá</t>
  </si>
  <si>
    <t>o</t>
  </si>
  <si>
    <t>c</t>
  </si>
  <si>
    <t>CHLAPČENSKÉ  a ZMIEŠANÉ DRUŽSTVÁ</t>
  </si>
  <si>
    <t xml:space="preserve">Štrba </t>
  </si>
  <si>
    <t xml:space="preserve">Hôrka </t>
  </si>
  <si>
    <t>Veľká</t>
  </si>
  <si>
    <t xml:space="preserve"> DIEVČENSKÉ   DRUŽSTVÁ</t>
  </si>
  <si>
    <t xml:space="preserve">Vikartovce  </t>
  </si>
  <si>
    <r>
      <rPr>
        <b/>
        <sz val="10"/>
        <color rgb="FF00B050"/>
        <rFont val="Times New Roman"/>
        <family val="1"/>
        <charset val="238"/>
      </rPr>
      <t>⁕</t>
    </r>
    <r>
      <rPr>
        <b/>
        <sz val="20"/>
        <color rgb="FF00B050"/>
        <rFont val="Arial CE"/>
        <family val="2"/>
        <charset val="238"/>
      </rPr>
      <t xml:space="preserve"> </t>
    </r>
    <r>
      <rPr>
        <b/>
        <sz val="10"/>
        <color rgb="FF00B050"/>
        <rFont val="Arial CE"/>
        <charset val="238"/>
      </rPr>
      <t>len disciplína požiarny útok CTIF</t>
    </r>
  </si>
  <si>
    <t>ÚK - Územné kolo</t>
  </si>
  <si>
    <t xml:space="preserve">    </t>
  </si>
  <si>
    <t xml:space="preserve"> Pri rovnosti bodov rozhoduje  výsledok z Územného kola hry Plameň 13.6.2026</t>
  </si>
  <si>
    <t>-</t>
  </si>
  <si>
    <t>PODTATRANSKÁ OLYMPIÁDA  MLADÝCH HASIČOV  - rok 2026 -  24.ročník</t>
  </si>
  <si>
    <t xml:space="preserve"> 21.3.</t>
  </si>
  <si>
    <t>9.5.</t>
  </si>
  <si>
    <t xml:space="preserve"> 6.6.</t>
  </si>
  <si>
    <t>7.6.</t>
  </si>
  <si>
    <t>15.8.</t>
  </si>
  <si>
    <t>5.9.</t>
  </si>
  <si>
    <t xml:space="preserve"> 20.9.</t>
  </si>
  <si>
    <t xml:space="preserve"> L.</t>
  </si>
  <si>
    <t>V.</t>
  </si>
  <si>
    <t>HASIČOV DHZ</t>
  </si>
  <si>
    <t xml:space="preserve">E </t>
  </si>
  <si>
    <t>5 - členné družstvá</t>
  </si>
  <si>
    <t xml:space="preserve">V </t>
  </si>
  <si>
    <t>Hranovnica I</t>
  </si>
  <si>
    <t>Štrba I</t>
  </si>
  <si>
    <t xml:space="preserve"> Liptovská Teplička  I</t>
  </si>
  <si>
    <t xml:space="preserve"> 7.</t>
  </si>
  <si>
    <t xml:space="preserve"> 9.</t>
  </si>
  <si>
    <t>Šuňava II</t>
  </si>
  <si>
    <t xml:space="preserve"> Veľká I</t>
  </si>
  <si>
    <t>Lučivná II</t>
  </si>
  <si>
    <t>Švábovce I</t>
  </si>
  <si>
    <t>Gánovce</t>
  </si>
  <si>
    <t>Štrba III</t>
  </si>
  <si>
    <t xml:space="preserve"> 18.</t>
  </si>
  <si>
    <t>Hôrka II</t>
  </si>
  <si>
    <t>Spišská Teplica</t>
  </si>
  <si>
    <t>Hranovnica II</t>
  </si>
  <si>
    <t>Liptovská Teplička II</t>
  </si>
  <si>
    <t>Veľká III</t>
  </si>
  <si>
    <t>24.</t>
  </si>
  <si>
    <t>25.</t>
  </si>
  <si>
    <t>Vikartovce I</t>
  </si>
  <si>
    <t>26.</t>
  </si>
  <si>
    <t>27.</t>
  </si>
  <si>
    <t>Lučivná III</t>
  </si>
  <si>
    <t>Vikartovce IV</t>
  </si>
  <si>
    <t>30.</t>
  </si>
  <si>
    <t>Veľká II</t>
  </si>
  <si>
    <t xml:space="preserve"> Hranovnica I</t>
  </si>
  <si>
    <t xml:space="preserve"> Šuňava II</t>
  </si>
  <si>
    <t xml:space="preserve">Švábovce I </t>
  </si>
  <si>
    <t xml:space="preserve"> 8.</t>
  </si>
  <si>
    <t>Švábovce II</t>
  </si>
  <si>
    <t>Veľký Slavkov II</t>
  </si>
  <si>
    <t xml:space="preserve"> Vikartovce I</t>
  </si>
  <si>
    <t xml:space="preserve"> Šuňava III</t>
  </si>
  <si>
    <t xml:space="preserve"> Vikartovce II</t>
  </si>
  <si>
    <t>Vikartovce III</t>
  </si>
  <si>
    <t xml:space="preserve">Kravany </t>
  </si>
  <si>
    <t>21.</t>
  </si>
  <si>
    <t>Štrba II</t>
  </si>
  <si>
    <t>22.</t>
  </si>
  <si>
    <t xml:space="preserve"> Liptovská Teplička</t>
  </si>
  <si>
    <t xml:space="preserve"> Vernár</t>
  </si>
  <si>
    <t>Švábovce III</t>
  </si>
  <si>
    <t>v r. 2026 bude hodnotených 7 súťaží, pri rovnosti bodov rozhodne väčší počet lepších umiestnení</t>
  </si>
  <si>
    <t>x</t>
  </si>
  <si>
    <t>10</t>
  </si>
  <si>
    <t>7</t>
  </si>
  <si>
    <t xml:space="preserve"> 29.</t>
  </si>
  <si>
    <t>Nová Lesná III</t>
  </si>
  <si>
    <t xml:space="preserve"> 30.</t>
  </si>
  <si>
    <t>Útok s ručnou striekač.</t>
  </si>
  <si>
    <t>Ondrej Klimo - sčítací komisár POMH</t>
  </si>
  <si>
    <t>Podtatranská olympiáda mladých hasičov 2026 - 5. ročník prípravky - 8. súťaž</t>
  </si>
  <si>
    <t>Lučivná okres Poprad - 27.6.2026</t>
  </si>
  <si>
    <t xml:space="preserve"> Súťaž 3-členných družstiev prípravky mladých hasičov do 8 rokov O pohár starostky obce Lučivná - 3. ročník</t>
  </si>
  <si>
    <t xml:space="preserve"> Por.</t>
  </si>
  <si>
    <t>Batizovce IV</t>
  </si>
  <si>
    <t>Podtatranská olympiáda mladých hasičov 2026 - 24. ročník - 8. súťaž</t>
  </si>
  <si>
    <t>Súťaž 5-členných družstiev mladých hasičov  O podtatranské prúdničky - " Memoriál Jozefa Skokana"</t>
  </si>
  <si>
    <t xml:space="preserve"> Lučivná okres Poprad - 27.6.2026</t>
  </si>
  <si>
    <t xml:space="preserve">Budiš Matúš </t>
  </si>
  <si>
    <t>Kaprálová Lenka</t>
  </si>
  <si>
    <t xml:space="preserve">Lučivná </t>
  </si>
  <si>
    <t>Podtatranská olympiáda mladých hasičov 2026 - 3. ročník - súťaže CTIF</t>
  </si>
  <si>
    <t>Lučivná okres Poprad -  27.6.2026</t>
  </si>
  <si>
    <t>Súťaž 10-členných družstiev mladých hasičov v disciplíne požiarny útok CTIF - 3.ročník</t>
  </si>
  <si>
    <t>dievčenské družstvá</t>
  </si>
  <si>
    <t>Ondrej Klimo - sčítací komisár súťaže</t>
  </si>
  <si>
    <t>Vernár - mimo súťaž</t>
  </si>
  <si>
    <t>V roku 2026 bolo škrtnuté 1 umiestnenie alebo jedna neúčasť</t>
  </si>
  <si>
    <t>SÚŤAŽ MLADÝCH HASIČOV O "PODTATRANSKÚ PRÚDNIČKU"- Memoriál Jozefa Skokana -  LUČIVNÁ  okr. POPRAD -  prehľad víťazov</t>
  </si>
  <si>
    <t>Rok</t>
  </si>
  <si>
    <t>Roč</t>
  </si>
  <si>
    <t xml:space="preserve"> Kolektív mladých hasičov</t>
  </si>
  <si>
    <t xml:space="preserve">počet </t>
  </si>
  <si>
    <t>Kolektív ml.hasičov</t>
  </si>
  <si>
    <t>kolektív ml.hasičov</t>
  </si>
  <si>
    <t>Spolu</t>
  </si>
  <si>
    <t>ník</t>
  </si>
  <si>
    <t xml:space="preserve"> chlapčenské a zmiešané</t>
  </si>
  <si>
    <t>druž.</t>
  </si>
  <si>
    <t xml:space="preserve"> dievčenské</t>
  </si>
  <si>
    <t>5 čl. družstvá chlapci</t>
  </si>
  <si>
    <t>5 čl. družstvá dievčatá</t>
  </si>
  <si>
    <t>DHZ Lučivná</t>
  </si>
  <si>
    <t>DHZ Petržalka</t>
  </si>
  <si>
    <t>ZŠ Hutnícka Sp. Nová Ves</t>
  </si>
  <si>
    <t>Pionier Spišská Nová Ves</t>
  </si>
  <si>
    <t>DHZ Šuňava</t>
  </si>
  <si>
    <t>DHZ Gerlachov</t>
  </si>
  <si>
    <t>ZK IMA ZŠ Hutnícka SNV</t>
  </si>
  <si>
    <t>DHZ Široké</t>
  </si>
  <si>
    <t>DHZ ZŠ Šuňava</t>
  </si>
  <si>
    <t>ZŠ Široké</t>
  </si>
  <si>
    <t>DHZ ZŠ T. Lomnica CH</t>
  </si>
  <si>
    <t>DHZ Spišské Podhradie</t>
  </si>
  <si>
    <t>DHZ Spišské Bystré D</t>
  </si>
  <si>
    <t>DHZ Štrba CH</t>
  </si>
  <si>
    <t>ZŠ s MŠ Podolínec</t>
  </si>
  <si>
    <t>23.</t>
  </si>
  <si>
    <t>DHZ ZŠ Šuňava II D</t>
  </si>
  <si>
    <t>DHZ Veľká</t>
  </si>
  <si>
    <t>DHZ Podolínec</t>
  </si>
  <si>
    <t>DHZ ZŠ Šuňava II.</t>
  </si>
  <si>
    <t>DHZ ZŠ Šuňava I.</t>
  </si>
  <si>
    <t>DHZ Gánovce</t>
  </si>
  <si>
    <t>DHZ Štrba</t>
  </si>
  <si>
    <t xml:space="preserve"> starší chlapci</t>
  </si>
  <si>
    <t xml:space="preserve"> mladší chlapci</t>
  </si>
  <si>
    <t xml:space="preserve"> staršie dievčatá</t>
  </si>
  <si>
    <t xml:space="preserve"> mladšie dievčatá</t>
  </si>
  <si>
    <t>DHZ Spišská Teplica I.</t>
  </si>
  <si>
    <t>DHZ Štrba II.</t>
  </si>
  <si>
    <t>DHZ Gánovce I.</t>
  </si>
  <si>
    <t>DHZ Gánovce II.</t>
  </si>
  <si>
    <t>DHZ Šuňava I</t>
  </si>
  <si>
    <t>bez</t>
  </si>
  <si>
    <t>DHZ Štrba I.</t>
  </si>
  <si>
    <t>DHZ Vikartovce I.</t>
  </si>
  <si>
    <t>DHZ Vikartovce IV.</t>
  </si>
  <si>
    <t>DHZ ZŠ Šuňava IV.</t>
  </si>
  <si>
    <t>31.</t>
  </si>
  <si>
    <t>Hôrka II.</t>
  </si>
  <si>
    <t>32.</t>
  </si>
  <si>
    <t xml:space="preserve"> V rokoch 1993 a 1994 sa súťažilo v zmysle smerníc hry Plameň - štafeta 4 x 60 metrov s prekážkami, zásahu ručnou prenosnou striekačkou a štafete</t>
  </si>
  <si>
    <t>požiarnych dvojíc. Umiestnenia dosiahnuté v jednotlivých disciplínach sa sčítavali, víťazom sa stal kolektív mladých požiarnikov s najnižším súčtom</t>
  </si>
  <si>
    <t xml:space="preserve">umiestnení. V rokoch 1995 až 1998 sa súťažilo už v zmysle nových smerníc súťaže hry Plameň v disciplínach : štafeta na 400 m s prekážkami a preteku    </t>
  </si>
  <si>
    <t>požiarnickej všestrannosti - požiarnom útoku CTIF. Z predchádzajúcich smerníc bola ponechaná  disciplína štafeta požiarnych dvojíc (do roku 2002</t>
  </si>
  <si>
    <t>túto disciplínu plnilo 5 členov z kolektívu, od roku 2003 ju plnili všetci desiati  členovia) a súťažilo sa v nich  i vo všetkých nasledujúcich   ročníkoch.</t>
  </si>
  <si>
    <t>V rokoch 1999 až 2003 sa k súčtu dosiahnutých časov priratávali stratové body za vek podľa vtedy platných pravidiel pre celoštátnu hru Plameň.</t>
  </si>
  <si>
    <t xml:space="preserve">Od roku 2004 začali platiť novelizované pravidlá pre túto hru a od celkove dosiahnutého času sa začali odpočítavať výhodové body za vek súťažiacich. </t>
  </si>
  <si>
    <t>Od r. 2005 sa začala osobitne vyhodnocovať kategória chlapcov a kategória dievčat - absolútnym víťazom sa stal kolektív s najnižším časom vyznačený</t>
  </si>
  <si>
    <t xml:space="preserve">v tabuľke tmavo. Od r. 2011 sa mohli zapojiť i 5-členné tímy, čím bolo umožnené súťažiť DHZ i ZŠ s nedostatočným počtom mladých hasičov. </t>
  </si>
  <si>
    <t>Od roku 2012 získavajú  putovné Podtatranské prúdničky víťazi oboch kategórií - chlapci i dievčatá s najnižším dosiahnutým časom</t>
  </si>
  <si>
    <t xml:space="preserve">Od roku 2014 do 2018 sa súťažilo podľa medzinárodných smerníc hry PLAMEŇ, 5-členné kolektívy - úlohy plnili súťažiaci s č.6 až č.9  na útoku s prekážkami  </t>
  </si>
  <si>
    <t>a v štafetovom behu bežali  súťažiaci úseky 5 až 9.</t>
  </si>
  <si>
    <t>V roku 2017 sa v rámci súťaže o "Podtatranskú prúdničku", konala aj "Východoslovenská súťaž mladých hasičov".</t>
  </si>
  <si>
    <t>Od roku 2019 bola súťaž rozdelená na staršiu a mladšiu kategóriu a boli zmenené súťažné disciplíny: štafeta 5 x 30 m, štafeta dvojíc a uzlová štafeta(okrem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</si>
</sst>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\+\ 0.0"/>
    <numFmt numFmtId="166" formatCode="\+\ 0.00"/>
    <numFmt numFmtId="167" formatCode="0.000"/>
  </numFmts>
  <fonts count="94">
    <font>
      <sz val="10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theme="1"/>
      <name val="Liberation Sans"/>
      <charset val="238"/>
    </font>
    <font>
      <b/>
      <sz val="18"/>
      <color theme="1"/>
      <name val="Liberation Sans"/>
      <charset val="238"/>
    </font>
    <font>
      <b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b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0"/>
      <color theme="1"/>
      <name val="Arial1"/>
      <charset val="238"/>
    </font>
    <font>
      <b/>
      <sz val="8"/>
      <color theme="1"/>
      <name val="Cambria"/>
      <family val="1"/>
      <charset val="238"/>
    </font>
    <font>
      <b/>
      <sz val="10.5"/>
      <color theme="1"/>
      <name val="Cambria"/>
      <family val="1"/>
      <charset val="238"/>
    </font>
    <font>
      <sz val="10.5"/>
      <color theme="1"/>
      <name val="Cambria"/>
      <family val="1"/>
      <charset val="238"/>
    </font>
    <font>
      <sz val="10.5"/>
      <color theme="1"/>
      <name val="Arial"/>
      <family val="2"/>
      <charset val="238"/>
    </font>
    <font>
      <b/>
      <sz val="10.5"/>
      <color rgb="FF333399"/>
      <name val="Cambria"/>
      <family val="1"/>
      <charset val="238"/>
    </font>
    <font>
      <b/>
      <sz val="10.5"/>
      <color rgb="FF008000"/>
      <name val="Cambria"/>
      <family val="1"/>
      <charset val="238"/>
    </font>
    <font>
      <b/>
      <sz val="10.5"/>
      <color rgb="FFFF6600"/>
      <name val="Cambria"/>
      <family val="1"/>
      <charset val="238"/>
    </font>
    <font>
      <b/>
      <sz val="10.5"/>
      <color rgb="FFFF0000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color theme="1"/>
      <name val="Arial"/>
      <family val="2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name val="Arial CE"/>
      <charset val="238"/>
    </font>
    <font>
      <b/>
      <sz val="10"/>
      <color indexed="10"/>
      <name val="Arial CE"/>
      <charset val="238"/>
    </font>
    <font>
      <b/>
      <sz val="10"/>
      <color indexed="17"/>
      <name val="Arial CE"/>
      <charset val="238"/>
    </font>
    <font>
      <sz val="10.5"/>
      <color theme="9" tint="-0.249977111117893"/>
      <name val="Cambria"/>
      <family val="1"/>
      <charset val="238"/>
    </font>
    <font>
      <sz val="10"/>
      <color theme="9" tint="-0.249977111117893"/>
      <name val="Cambria"/>
      <family val="1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2"/>
      <name val="Arial CE"/>
      <family val="2"/>
      <charset val="238"/>
    </font>
    <font>
      <sz val="11"/>
      <color theme="1"/>
      <name val="Calibri"/>
      <family val="2"/>
      <scheme val="minor"/>
    </font>
    <font>
      <b/>
      <sz val="12"/>
      <color indexed="10"/>
      <name val="Arial CE"/>
      <charset val="238"/>
    </font>
    <font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color rgb="FFFF000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b/>
      <sz val="11"/>
      <name val="Cambria"/>
      <family val="1"/>
      <charset val="238"/>
    </font>
    <font>
      <b/>
      <sz val="10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1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10"/>
      <color indexed="10"/>
      <name val="Times New Roman"/>
      <family val="1"/>
      <charset val="238"/>
    </font>
    <font>
      <b/>
      <sz val="10"/>
      <color rgb="FF00B050"/>
      <name val="Arial CE"/>
      <family val="1"/>
      <charset val="238"/>
    </font>
    <font>
      <b/>
      <sz val="10"/>
      <color rgb="FF00B050"/>
      <name val="Times New Roman"/>
      <family val="1"/>
      <charset val="238"/>
    </font>
    <font>
      <b/>
      <sz val="20"/>
      <color rgb="FF00B050"/>
      <name val="Arial CE"/>
      <family val="2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sz val="9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0"/>
      <color theme="1"/>
      <name val="Arial CE"/>
      <charset val="238"/>
    </font>
    <font>
      <b/>
      <sz val="12"/>
      <color theme="1"/>
      <name val="Arial CE1"/>
      <charset val="238"/>
    </font>
    <font>
      <b/>
      <sz val="8"/>
      <color theme="1"/>
      <name val="Arial CE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 CE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Arial CE1"/>
      <charset val="238"/>
    </font>
    <font>
      <sz val="10"/>
      <color rgb="FFFF0000"/>
      <name val="Arial CE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.5"/>
      <color theme="1"/>
      <name val="Arial"/>
      <family val="2"/>
      <charset val="238"/>
    </font>
    <font>
      <b/>
      <sz val="10.5"/>
      <color theme="1"/>
      <name val="Arial1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Liberation Sans"/>
      <charset val="238"/>
    </font>
    <font>
      <b/>
      <sz val="10"/>
      <color rgb="FF0070C0"/>
      <name val="Liberation Sans"/>
      <charset val="238"/>
    </font>
    <font>
      <b/>
      <sz val="12"/>
      <color rgb="FF0070C0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DE59"/>
        <bgColor rgb="FFFFDE59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indexed="44"/>
        <bgColor indexed="64"/>
      </patternFill>
    </fill>
    <fill>
      <patternFill patternType="solid">
        <fgColor theme="2"/>
        <bgColor rgb="FFDEE6EF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indexed="27"/>
        <bgColor indexed="64"/>
      </patternFill>
    </fill>
    <fill>
      <patternFill patternType="solid">
        <fgColor theme="0" tint="-0.249977111117893"/>
        <bgColor indexed="64"/>
      </patternFill>
    </fill>
  </fills>
  <borders count="1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8">
    <xf numFmtId="0" fontId="0" fillId="0" borderId="0"/>
    <xf numFmtId="0" fontId="3" fillId="0" borderId="0" applyNumberFormat="0" applyFill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2" fillId="0" borderId="0" applyNumberFormat="0" applyFont="0" applyFill="0" applyBorder="0" applyAlignment="0" applyProtection="0"/>
    <xf numFmtId="0" fontId="4" fillId="6" borderId="0" applyNumberFormat="0" applyBorder="0" applyProtection="0"/>
    <xf numFmtId="0" fontId="6" fillId="0" borderId="0" applyNumberFormat="0" applyFill="0" applyBorder="0" applyProtection="0"/>
    <xf numFmtId="0" fontId="7" fillId="7" borderId="0" applyNumberFormat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Fill="0" applyBorder="0" applyProtection="0"/>
    <xf numFmtId="0" fontId="2" fillId="0" borderId="0" applyNumberFormat="0" applyFont="0" applyFill="0" applyBorder="0" applyProtection="0"/>
    <xf numFmtId="0" fontId="2" fillId="0" borderId="0" applyNumberFormat="0" applyFont="0" applyFill="0" applyBorder="0" applyProtection="0"/>
    <xf numFmtId="0" fontId="5" fillId="0" borderId="0" applyNumberFormat="0" applyFill="0" applyBorder="0" applyProtection="0"/>
    <xf numFmtId="0" fontId="1" fillId="0" borderId="0"/>
    <xf numFmtId="0" fontId="38" fillId="0" borderId="0"/>
    <xf numFmtId="0" fontId="41" fillId="0" borderId="0"/>
    <xf numFmtId="0" fontId="38" fillId="0" borderId="0"/>
    <xf numFmtId="0" fontId="43" fillId="0" borderId="0"/>
    <xf numFmtId="0" fontId="41" fillId="0" borderId="0"/>
    <xf numFmtId="0" fontId="2" fillId="0" borderId="0"/>
    <xf numFmtId="0" fontId="55" fillId="0" borderId="0"/>
  </cellStyleXfs>
  <cellXfs count="564">
    <xf numFmtId="0" fontId="0" fillId="0" borderId="0" xfId="0"/>
    <xf numFmtId="0" fontId="21" fillId="0" borderId="2" xfId="6" applyFont="1" applyBorder="1" applyAlignment="1">
      <alignment horizontal="center" vertical="center"/>
    </xf>
    <xf numFmtId="1" fontId="20" fillId="0" borderId="2" xfId="6" applyNumberFormat="1" applyFont="1" applyFill="1" applyBorder="1" applyAlignment="1">
      <alignment horizontal="center" vertical="center"/>
    </xf>
    <xf numFmtId="1" fontId="20" fillId="0" borderId="2" xfId="6" applyNumberFormat="1" applyFont="1" applyBorder="1" applyAlignment="1">
      <alignment horizontal="center" vertical="center"/>
    </xf>
    <xf numFmtId="0" fontId="27" fillId="0" borderId="2" xfId="6" applyFont="1" applyBorder="1" applyAlignment="1">
      <alignment horizontal="center" vertical="center"/>
    </xf>
    <xf numFmtId="1" fontId="26" fillId="0" borderId="2" xfId="6" applyNumberFormat="1" applyFont="1" applyFill="1" applyBorder="1" applyAlignment="1">
      <alignment horizontal="center" vertical="center"/>
    </xf>
    <xf numFmtId="1" fontId="26" fillId="0" borderId="2" xfId="6" applyNumberFormat="1" applyFont="1" applyBorder="1" applyAlignment="1">
      <alignment horizontal="center" vertical="center"/>
    </xf>
    <xf numFmtId="0" fontId="28" fillId="11" borderId="4" xfId="0" applyFont="1" applyFill="1" applyBorder="1" applyAlignment="1">
      <alignment horizontal="center"/>
    </xf>
    <xf numFmtId="0" fontId="28" fillId="11" borderId="9" xfId="0" applyFont="1" applyFill="1" applyBorder="1" applyAlignment="1">
      <alignment horizontal="center"/>
    </xf>
    <xf numFmtId="0" fontId="28" fillId="11" borderId="10" xfId="0" applyFont="1" applyFill="1" applyBorder="1" applyAlignment="1">
      <alignment horizontal="center"/>
    </xf>
    <xf numFmtId="0" fontId="28" fillId="11" borderId="11" xfId="0" applyFont="1" applyFill="1" applyBorder="1" applyAlignment="1">
      <alignment horizontal="center"/>
    </xf>
    <xf numFmtId="0" fontId="28" fillId="11" borderId="13" xfId="0" applyFont="1" applyFill="1" applyBorder="1" applyAlignment="1">
      <alignment horizontal="center"/>
    </xf>
    <xf numFmtId="0" fontId="28" fillId="11" borderId="14" xfId="0" applyFont="1" applyFill="1" applyBorder="1" applyAlignment="1">
      <alignment horizontal="center"/>
    </xf>
    <xf numFmtId="0" fontId="28" fillId="11" borderId="15" xfId="0" applyFont="1" applyFill="1" applyBorder="1" applyAlignment="1">
      <alignment horizontal="center"/>
    </xf>
    <xf numFmtId="0" fontId="28" fillId="11" borderId="12" xfId="0" applyFont="1" applyFill="1" applyBorder="1" applyAlignment="1">
      <alignment horizontal="center"/>
    </xf>
    <xf numFmtId="0" fontId="28" fillId="11" borderId="16" xfId="0" applyFont="1" applyFill="1" applyBorder="1" applyAlignment="1">
      <alignment horizontal="center"/>
    </xf>
    <xf numFmtId="0" fontId="30" fillId="11" borderId="18" xfId="0" applyFont="1" applyFill="1" applyBorder="1" applyAlignment="1">
      <alignment horizontal="center"/>
    </xf>
    <xf numFmtId="164" fontId="30" fillId="0" borderId="6" xfId="0" applyNumberFormat="1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164" fontId="30" fillId="0" borderId="8" xfId="0" applyNumberFormat="1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165" fontId="31" fillId="0" borderId="5" xfId="0" applyNumberFormat="1" applyFont="1" applyBorder="1" applyAlignment="1">
      <alignment horizontal="center"/>
    </xf>
    <xf numFmtId="0" fontId="30" fillId="11" borderId="19" xfId="0" applyFont="1" applyFill="1" applyBorder="1" applyAlignment="1">
      <alignment horizontal="center"/>
    </xf>
    <xf numFmtId="0" fontId="30" fillId="11" borderId="20" xfId="0" applyFont="1" applyFill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164" fontId="30" fillId="0" borderId="24" xfId="0" applyNumberFormat="1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165" fontId="31" fillId="0" borderId="21" xfId="0" applyNumberFormat="1" applyFont="1" applyBorder="1" applyAlignment="1">
      <alignment horizontal="center"/>
    </xf>
    <xf numFmtId="164" fontId="30" fillId="0" borderId="15" xfId="0" applyNumberFormat="1" applyFont="1" applyBorder="1" applyAlignment="1">
      <alignment horizontal="center"/>
    </xf>
    <xf numFmtId="0" fontId="28" fillId="11" borderId="27" xfId="0" applyFont="1" applyFill="1" applyBorder="1" applyAlignment="1">
      <alignment horizontal="center"/>
    </xf>
    <xf numFmtId="0" fontId="28" fillId="11" borderId="28" xfId="0" applyFont="1" applyFill="1" applyBorder="1" applyAlignment="1">
      <alignment horizontal="center"/>
    </xf>
    <xf numFmtId="0" fontId="28" fillId="11" borderId="29" xfId="0" applyFont="1" applyFill="1" applyBorder="1" applyAlignment="1">
      <alignment horizontal="center"/>
    </xf>
    <xf numFmtId="0" fontId="28" fillId="11" borderId="26" xfId="0" applyFont="1" applyFill="1" applyBorder="1" applyAlignment="1">
      <alignment horizontal="center"/>
    </xf>
    <xf numFmtId="0" fontId="28" fillId="11" borderId="30" xfId="0" applyFont="1" applyFill="1" applyBorder="1" applyAlignment="1">
      <alignment horizontal="center"/>
    </xf>
    <xf numFmtId="0" fontId="33" fillId="11" borderId="18" xfId="0" applyFont="1" applyFill="1" applyBorder="1" applyAlignment="1">
      <alignment horizontal="center"/>
    </xf>
    <xf numFmtId="164" fontId="33" fillId="0" borderId="6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165" fontId="35" fillId="0" borderId="5" xfId="0" applyNumberFormat="1" applyFont="1" applyBorder="1" applyAlignment="1">
      <alignment horizontal="center"/>
    </xf>
    <xf numFmtId="0" fontId="33" fillId="11" borderId="20" xfId="0" applyFont="1" applyFill="1" applyBorder="1" applyAlignment="1">
      <alignment horizontal="center"/>
    </xf>
    <xf numFmtId="164" fontId="33" fillId="0" borderId="32" xfId="0" applyNumberFormat="1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164" fontId="33" fillId="0" borderId="24" xfId="0" applyNumberFormat="1" applyFont="1" applyBorder="1" applyAlignment="1">
      <alignment horizontal="center"/>
    </xf>
    <xf numFmtId="0" fontId="33" fillId="0" borderId="34" xfId="0" applyFont="1" applyBorder="1" applyAlignment="1">
      <alignment horizontal="center"/>
    </xf>
    <xf numFmtId="165" fontId="35" fillId="0" borderId="34" xfId="0" applyNumberFormat="1" applyFont="1" applyBorder="1" applyAlignment="1">
      <alignment horizontal="center"/>
    </xf>
    <xf numFmtId="0" fontId="33" fillId="11" borderId="35" xfId="0" applyFont="1" applyFill="1" applyBorder="1" applyAlignment="1">
      <alignment horizontal="center"/>
    </xf>
    <xf numFmtId="0" fontId="33" fillId="11" borderId="19" xfId="0" applyFont="1" applyFill="1" applyBorder="1" applyAlignment="1">
      <alignment horizontal="center"/>
    </xf>
    <xf numFmtId="0" fontId="33" fillId="0" borderId="28" xfId="0" applyFont="1" applyBorder="1" applyAlignment="1">
      <alignment horizontal="center"/>
    </xf>
    <xf numFmtId="164" fontId="33" fillId="0" borderId="27" xfId="0" applyNumberFormat="1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164" fontId="33" fillId="0" borderId="22" xfId="0" applyNumberFormat="1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165" fontId="35" fillId="0" borderId="21" xfId="0" applyNumberFormat="1" applyFont="1" applyBorder="1" applyAlignment="1">
      <alignment horizontal="center"/>
    </xf>
    <xf numFmtId="0" fontId="30" fillId="11" borderId="25" xfId="0" applyFont="1" applyFill="1" applyBorder="1" applyAlignment="1">
      <alignment horizontal="center"/>
    </xf>
    <xf numFmtId="0" fontId="33" fillId="11" borderId="25" xfId="0" applyFont="1" applyFill="1" applyBorder="1" applyAlignment="1">
      <alignment horizontal="center"/>
    </xf>
    <xf numFmtId="164" fontId="34" fillId="11" borderId="18" xfId="0" applyNumberFormat="1" applyFont="1" applyFill="1" applyBorder="1" applyAlignment="1">
      <alignment horizontal="center"/>
    </xf>
    <xf numFmtId="164" fontId="34" fillId="11" borderId="20" xfId="0" applyNumberFormat="1" applyFont="1" applyFill="1" applyBorder="1" applyAlignment="1">
      <alignment horizontal="center"/>
    </xf>
    <xf numFmtId="0" fontId="19" fillId="0" borderId="52" xfId="6" applyFont="1" applyBorder="1" applyAlignment="1">
      <alignment horizontal="center" vertical="center"/>
    </xf>
    <xf numFmtId="2" fontId="20" fillId="0" borderId="52" xfId="6" applyNumberFormat="1" applyFont="1" applyFill="1" applyBorder="1" applyAlignment="1">
      <alignment horizontal="center" vertical="center"/>
    </xf>
    <xf numFmtId="2" fontId="20" fillId="0" borderId="52" xfId="6" applyNumberFormat="1" applyFont="1" applyBorder="1" applyAlignment="1">
      <alignment horizontal="center" vertical="center"/>
    </xf>
    <xf numFmtId="164" fontId="22" fillId="0" borderId="72" xfId="6" applyNumberFormat="1" applyFont="1" applyFill="1" applyBorder="1" applyAlignment="1">
      <alignment horizontal="center" vertical="center"/>
    </xf>
    <xf numFmtId="2" fontId="20" fillId="0" borderId="43" xfId="6" applyNumberFormat="1" applyFont="1" applyFill="1" applyBorder="1" applyAlignment="1">
      <alignment horizontal="center" vertical="center"/>
    </xf>
    <xf numFmtId="164" fontId="22" fillId="0" borderId="44" xfId="6" applyNumberFormat="1" applyFont="1" applyFill="1" applyBorder="1" applyAlignment="1">
      <alignment horizontal="center" vertical="center"/>
    </xf>
    <xf numFmtId="2" fontId="20" fillId="0" borderId="43" xfId="6" applyNumberFormat="1" applyFont="1" applyBorder="1" applyAlignment="1">
      <alignment horizontal="center" vertical="center"/>
    </xf>
    <xf numFmtId="164" fontId="22" fillId="0" borderId="47" xfId="6" applyNumberFormat="1" applyFont="1" applyFill="1" applyBorder="1" applyAlignment="1">
      <alignment horizontal="center" vertical="center"/>
    </xf>
    <xf numFmtId="164" fontId="23" fillId="0" borderId="70" xfId="6" applyNumberFormat="1" applyFont="1" applyFill="1" applyBorder="1" applyAlignment="1">
      <alignment horizontal="center" vertical="center"/>
    </xf>
    <xf numFmtId="164" fontId="23" fillId="0" borderId="49" xfId="6" applyNumberFormat="1" applyFont="1" applyFill="1" applyBorder="1" applyAlignment="1">
      <alignment horizontal="center" vertical="center"/>
    </xf>
    <xf numFmtId="164" fontId="24" fillId="0" borderId="72" xfId="6" applyNumberFormat="1" applyFont="1" applyBorder="1" applyAlignment="1">
      <alignment horizontal="center" vertical="center"/>
    </xf>
    <xf numFmtId="164" fontId="24" fillId="0" borderId="44" xfId="6" applyNumberFormat="1" applyFont="1" applyBorder="1" applyAlignment="1">
      <alignment horizontal="center" vertical="center"/>
    </xf>
    <xf numFmtId="164" fontId="24" fillId="0" borderId="47" xfId="6" applyNumberFormat="1" applyFont="1" applyBorder="1" applyAlignment="1">
      <alignment horizontal="center" vertical="center"/>
    </xf>
    <xf numFmtId="1" fontId="20" fillId="0" borderId="65" xfId="6" applyNumberFormat="1" applyFont="1" applyFill="1" applyBorder="1" applyAlignment="1">
      <alignment horizontal="center" vertical="center"/>
    </xf>
    <xf numFmtId="164" fontId="36" fillId="0" borderId="52" xfId="6" applyNumberFormat="1" applyFont="1" applyBorder="1" applyAlignment="1">
      <alignment horizontal="center" vertical="center"/>
    </xf>
    <xf numFmtId="2" fontId="25" fillId="13" borderId="69" xfId="6" applyNumberFormat="1" applyFont="1" applyFill="1" applyBorder="1" applyAlignment="1">
      <alignment horizontal="center" vertical="center"/>
    </xf>
    <xf numFmtId="2" fontId="25" fillId="13" borderId="58" xfId="6" applyNumberFormat="1" applyFont="1" applyFill="1" applyBorder="1" applyAlignment="1">
      <alignment horizontal="center" vertical="center"/>
    </xf>
    <xf numFmtId="2" fontId="25" fillId="13" borderId="59" xfId="6" applyNumberFormat="1" applyFont="1" applyFill="1" applyBorder="1" applyAlignment="1">
      <alignment horizontal="center" vertical="center"/>
    </xf>
    <xf numFmtId="0" fontId="19" fillId="0" borderId="51" xfId="6" applyFont="1" applyBorder="1" applyAlignment="1">
      <alignment horizontal="center" vertical="center"/>
    </xf>
    <xf numFmtId="2" fontId="20" fillId="0" borderId="40" xfId="6" applyNumberFormat="1" applyFont="1" applyFill="1" applyBorder="1" applyAlignment="1">
      <alignment horizontal="center" vertical="center"/>
    </xf>
    <xf numFmtId="0" fontId="21" fillId="0" borderId="41" xfId="6" applyFont="1" applyBorder="1" applyAlignment="1">
      <alignment horizontal="center" vertical="center"/>
    </xf>
    <xf numFmtId="164" fontId="22" fillId="0" borderId="42" xfId="6" applyNumberFormat="1" applyFont="1" applyFill="1" applyBorder="1" applyAlignment="1">
      <alignment horizontal="center" vertical="center"/>
    </xf>
    <xf numFmtId="2" fontId="20" fillId="0" borderId="51" xfId="6" applyNumberFormat="1" applyFont="1" applyFill="1" applyBorder="1" applyAlignment="1">
      <alignment horizontal="center" vertical="center"/>
    </xf>
    <xf numFmtId="1" fontId="20" fillId="0" borderId="41" xfId="6" applyNumberFormat="1" applyFont="1" applyFill="1" applyBorder="1" applyAlignment="1">
      <alignment horizontal="center" vertical="center"/>
    </xf>
    <xf numFmtId="164" fontId="23" fillId="0" borderId="48" xfId="6" applyNumberFormat="1" applyFont="1" applyFill="1" applyBorder="1" applyAlignment="1">
      <alignment horizontal="center" vertical="center"/>
    </xf>
    <xf numFmtId="164" fontId="24" fillId="0" borderId="42" xfId="6" applyNumberFormat="1" applyFont="1" applyBorder="1" applyAlignment="1">
      <alignment horizontal="center" vertical="center"/>
    </xf>
    <xf numFmtId="2" fontId="25" fillId="13" borderId="57" xfId="6" applyNumberFormat="1" applyFont="1" applyFill="1" applyBorder="1" applyAlignment="1">
      <alignment horizontal="center" vertical="center"/>
    </xf>
    <xf numFmtId="164" fontId="36" fillId="0" borderId="51" xfId="6" applyNumberFormat="1" applyFont="1" applyBorder="1" applyAlignment="1">
      <alignment horizontal="center" vertical="center"/>
    </xf>
    <xf numFmtId="164" fontId="23" fillId="0" borderId="50" xfId="6" applyNumberFormat="1" applyFont="1" applyFill="1" applyBorder="1" applyAlignment="1">
      <alignment horizontal="center" vertical="center"/>
    </xf>
    <xf numFmtId="0" fontId="27" fillId="0" borderId="67" xfId="6" applyFont="1" applyBorder="1" applyAlignment="1">
      <alignment horizontal="center" vertical="center"/>
    </xf>
    <xf numFmtId="1" fontId="26" fillId="0" borderId="67" xfId="6" applyNumberFormat="1" applyFont="1" applyFill="1" applyBorder="1" applyAlignment="1">
      <alignment horizontal="center" vertical="center"/>
    </xf>
    <xf numFmtId="0" fontId="15" fillId="0" borderId="68" xfId="6" applyFont="1" applyBorder="1" applyAlignment="1">
      <alignment horizontal="center" vertical="center"/>
    </xf>
    <xf numFmtId="0" fontId="15" fillId="0" borderId="52" xfId="6" applyFont="1" applyBorder="1" applyAlignment="1">
      <alignment horizontal="center" vertical="center"/>
    </xf>
    <xf numFmtId="2" fontId="26" fillId="0" borderId="68" xfId="6" applyNumberFormat="1" applyFont="1" applyFill="1" applyBorder="1" applyAlignment="1">
      <alignment horizontal="center" vertical="center"/>
    </xf>
    <xf numFmtId="2" fontId="26" fillId="0" borderId="52" xfId="6" applyNumberFormat="1" applyFont="1" applyFill="1" applyBorder="1" applyAlignment="1">
      <alignment horizontal="center" vertical="center"/>
    </xf>
    <xf numFmtId="2" fontId="26" fillId="0" borderId="52" xfId="6" applyNumberFormat="1" applyFont="1" applyBorder="1" applyAlignment="1">
      <alignment horizontal="center" vertical="center"/>
    </xf>
    <xf numFmtId="2" fontId="26" fillId="0" borderId="71" xfId="6" applyNumberFormat="1" applyFont="1" applyFill="1" applyBorder="1" applyAlignment="1">
      <alignment horizontal="center" vertical="center"/>
    </xf>
    <xf numFmtId="2" fontId="26" fillId="0" borderId="43" xfId="6" applyNumberFormat="1" applyFont="1" applyFill="1" applyBorder="1" applyAlignment="1">
      <alignment horizontal="center" vertical="center"/>
    </xf>
    <xf numFmtId="2" fontId="26" fillId="0" borderId="43" xfId="6" applyNumberFormat="1" applyFont="1" applyBorder="1" applyAlignment="1">
      <alignment horizontal="center" vertical="center"/>
    </xf>
    <xf numFmtId="2" fontId="26" fillId="0" borderId="45" xfId="6" applyNumberFormat="1" applyFont="1" applyFill="1" applyBorder="1" applyAlignment="1">
      <alignment horizontal="center" vertical="center"/>
    </xf>
    <xf numFmtId="0" fontId="27" fillId="0" borderId="46" xfId="6" applyFont="1" applyBorder="1" applyAlignment="1">
      <alignment horizontal="center" vertical="center"/>
    </xf>
    <xf numFmtId="1" fontId="26" fillId="0" borderId="46" xfId="6" applyNumberFormat="1" applyFont="1" applyFill="1" applyBorder="1" applyAlignment="1">
      <alignment horizontal="center" vertical="center"/>
    </xf>
    <xf numFmtId="1" fontId="26" fillId="0" borderId="73" xfId="6" applyNumberFormat="1" applyFont="1" applyFill="1" applyBorder="1" applyAlignment="1">
      <alignment horizontal="center" vertical="center"/>
    </xf>
    <xf numFmtId="1" fontId="26" fillId="0" borderId="65" xfId="6" applyNumberFormat="1" applyFont="1" applyFill="1" applyBorder="1" applyAlignment="1">
      <alignment horizontal="center" vertical="center"/>
    </xf>
    <xf numFmtId="1" fontId="26" fillId="0" borderId="65" xfId="6" applyNumberFormat="1" applyFont="1" applyBorder="1" applyAlignment="1">
      <alignment horizontal="center" vertical="center"/>
    </xf>
    <xf numFmtId="164" fontId="37" fillId="0" borderId="73" xfId="6" applyNumberFormat="1" applyFont="1" applyBorder="1" applyAlignment="1">
      <alignment horizontal="center" vertical="center"/>
    </xf>
    <xf numFmtId="164" fontId="37" fillId="0" borderId="65" xfId="6" applyNumberFormat="1" applyFont="1" applyBorder="1" applyAlignment="1">
      <alignment horizontal="center" vertical="center"/>
    </xf>
    <xf numFmtId="0" fontId="15" fillId="0" borderId="53" xfId="6" applyFont="1" applyBorder="1" applyAlignment="1">
      <alignment horizontal="center" vertical="center"/>
    </xf>
    <xf numFmtId="2" fontId="26" fillId="0" borderId="53" xfId="6" applyNumberFormat="1" applyFont="1" applyFill="1" applyBorder="1" applyAlignment="1">
      <alignment horizontal="center" vertical="center"/>
    </xf>
    <xf numFmtId="1" fontId="26" fillId="0" borderId="60" xfId="6" applyNumberFormat="1" applyFont="1" applyFill="1" applyBorder="1" applyAlignment="1">
      <alignment horizontal="center" vertical="center"/>
    </xf>
    <xf numFmtId="164" fontId="37" fillId="0" borderId="60" xfId="6" applyNumberFormat="1" applyFont="1" applyBorder="1" applyAlignment="1">
      <alignment horizontal="center" vertical="center"/>
    </xf>
    <xf numFmtId="0" fontId="1" fillId="0" borderId="0" xfId="20"/>
    <xf numFmtId="0" fontId="39" fillId="0" borderId="7" xfId="21" applyFont="1" applyBorder="1" applyAlignment="1">
      <alignment horizontal="center"/>
    </xf>
    <xf numFmtId="1" fontId="40" fillId="0" borderId="7" xfId="21" applyNumberFormat="1" applyFont="1" applyBorder="1" applyAlignment="1">
      <alignment horizontal="center"/>
    </xf>
    <xf numFmtId="2" fontId="40" fillId="0" borderId="7" xfId="21" applyNumberFormat="1" applyFont="1" applyBorder="1" applyAlignment="1">
      <alignment horizontal="center"/>
    </xf>
    <xf numFmtId="2" fontId="40" fillId="0" borderId="6" xfId="21" applyNumberFormat="1" applyFont="1" applyBorder="1" applyAlignment="1">
      <alignment horizontal="center"/>
    </xf>
    <xf numFmtId="2" fontId="39" fillId="0" borderId="8" xfId="21" applyNumberFormat="1" applyFont="1" applyBorder="1" applyAlignment="1">
      <alignment horizontal="center"/>
    </xf>
    <xf numFmtId="0" fontId="40" fillId="0" borderId="7" xfId="21" applyFont="1" applyBorder="1" applyAlignment="1">
      <alignment horizontal="center"/>
    </xf>
    <xf numFmtId="0" fontId="39" fillId="0" borderId="23" xfId="21" applyFont="1" applyBorder="1" applyAlignment="1">
      <alignment horizontal="center"/>
    </xf>
    <xf numFmtId="1" fontId="40" fillId="0" borderId="23" xfId="21" applyNumberFormat="1" applyFont="1" applyBorder="1" applyAlignment="1">
      <alignment horizontal="center"/>
    </xf>
    <xf numFmtId="2" fontId="40" fillId="0" borderId="23" xfId="21" applyNumberFormat="1" applyFont="1" applyBorder="1" applyAlignment="1">
      <alignment horizontal="center"/>
    </xf>
    <xf numFmtId="2" fontId="40" fillId="0" borderId="22" xfId="21" applyNumberFormat="1" applyFont="1" applyBorder="1" applyAlignment="1">
      <alignment horizontal="center"/>
    </xf>
    <xf numFmtId="2" fontId="39" fillId="0" borderId="24" xfId="21" applyNumberFormat="1" applyFont="1" applyBorder="1" applyAlignment="1">
      <alignment horizontal="center"/>
    </xf>
    <xf numFmtId="0" fontId="40" fillId="0" borderId="23" xfId="21" applyFont="1" applyBorder="1" applyAlignment="1">
      <alignment horizontal="center"/>
    </xf>
    <xf numFmtId="0" fontId="39" fillId="0" borderId="14" xfId="21" applyFont="1" applyBorder="1" applyAlignment="1">
      <alignment horizontal="center"/>
    </xf>
    <xf numFmtId="1" fontId="40" fillId="0" borderId="14" xfId="21" applyNumberFormat="1" applyFont="1" applyBorder="1" applyAlignment="1">
      <alignment horizontal="center"/>
    </xf>
    <xf numFmtId="2" fontId="40" fillId="0" borderId="14" xfId="21" applyNumberFormat="1" applyFont="1" applyBorder="1" applyAlignment="1">
      <alignment horizontal="center"/>
    </xf>
    <xf numFmtId="2" fontId="40" fillId="0" borderId="13" xfId="21" applyNumberFormat="1" applyFont="1" applyBorder="1" applyAlignment="1">
      <alignment horizontal="center"/>
    </xf>
    <xf numFmtId="2" fontId="39" fillId="0" borderId="15" xfId="21" applyNumberFormat="1" applyFont="1" applyBorder="1" applyAlignment="1">
      <alignment horizontal="center"/>
    </xf>
    <xf numFmtId="0" fontId="40" fillId="0" borderId="14" xfId="21" applyFont="1" applyBorder="1" applyAlignment="1">
      <alignment horizontal="center"/>
    </xf>
    <xf numFmtId="0" fontId="39" fillId="0" borderId="28" xfId="21" applyFont="1" applyBorder="1" applyAlignment="1">
      <alignment horizontal="center"/>
    </xf>
    <xf numFmtId="1" fontId="40" fillId="0" borderId="28" xfId="21" applyNumberFormat="1" applyFont="1" applyBorder="1" applyAlignment="1">
      <alignment horizontal="center"/>
    </xf>
    <xf numFmtId="2" fontId="40" fillId="0" borderId="28" xfId="21" applyNumberFormat="1" applyFont="1" applyBorder="1" applyAlignment="1">
      <alignment horizontal="center"/>
    </xf>
    <xf numFmtId="2" fontId="40" fillId="0" borderId="27" xfId="21" applyNumberFormat="1" applyFont="1" applyBorder="1" applyAlignment="1">
      <alignment horizontal="center"/>
    </xf>
    <xf numFmtId="2" fontId="39" fillId="0" borderId="29" xfId="21" applyNumberFormat="1" applyFont="1" applyBorder="1" applyAlignment="1">
      <alignment horizontal="center"/>
    </xf>
    <xf numFmtId="0" fontId="40" fillId="0" borderId="28" xfId="21" applyFont="1" applyBorder="1" applyAlignment="1">
      <alignment horizontal="center"/>
    </xf>
    <xf numFmtId="0" fontId="39" fillId="0" borderId="33" xfId="21" applyFont="1" applyBorder="1" applyAlignment="1">
      <alignment horizontal="center"/>
    </xf>
    <xf numFmtId="1" fontId="40" fillId="0" borderId="33" xfId="21" applyNumberFormat="1" applyFont="1" applyBorder="1" applyAlignment="1">
      <alignment horizontal="center"/>
    </xf>
    <xf numFmtId="2" fontId="40" fillId="0" borderId="33" xfId="21" applyNumberFormat="1" applyFont="1" applyBorder="1" applyAlignment="1">
      <alignment horizontal="center"/>
    </xf>
    <xf numFmtId="2" fontId="40" fillId="0" borderId="32" xfId="21" applyNumberFormat="1" applyFont="1" applyBorder="1" applyAlignment="1">
      <alignment horizontal="center"/>
    </xf>
    <xf numFmtId="2" fontId="39" fillId="0" borderId="87" xfId="21" applyNumberFormat="1" applyFont="1" applyBorder="1" applyAlignment="1">
      <alignment horizontal="center"/>
    </xf>
    <xf numFmtId="0" fontId="40" fillId="0" borderId="33" xfId="21" applyFont="1" applyBorder="1" applyAlignment="1">
      <alignment horizontal="center"/>
    </xf>
    <xf numFmtId="0" fontId="39" fillId="11" borderId="6" xfId="21" applyFont="1" applyFill="1" applyBorder="1" applyAlignment="1">
      <alignment horizontal="center"/>
    </xf>
    <xf numFmtId="0" fontId="39" fillId="11" borderId="22" xfId="21" applyFont="1" applyFill="1" applyBorder="1" applyAlignment="1">
      <alignment horizontal="center"/>
    </xf>
    <xf numFmtId="0" fontId="39" fillId="11" borderId="32" xfId="21" applyFont="1" applyFill="1" applyBorder="1" applyAlignment="1">
      <alignment horizontal="center"/>
    </xf>
    <xf numFmtId="0" fontId="39" fillId="11" borderId="13" xfId="21" applyFont="1" applyFill="1" applyBorder="1" applyAlignment="1">
      <alignment horizontal="center"/>
    </xf>
    <xf numFmtId="0" fontId="16" fillId="15" borderId="66" xfId="6" applyFont="1" applyFill="1" applyBorder="1" applyAlignment="1">
      <alignment horizontal="center"/>
    </xf>
    <xf numFmtId="0" fontId="18" fillId="15" borderId="45" xfId="6" applyFont="1" applyFill="1" applyBorder="1" applyAlignment="1">
      <alignment horizontal="center" vertical="center"/>
    </xf>
    <xf numFmtId="0" fontId="18" fillId="15" borderId="46" xfId="6" applyFont="1" applyFill="1" applyBorder="1" applyAlignment="1">
      <alignment horizontal="center" vertical="center" wrapText="1"/>
    </xf>
    <xf numFmtId="0" fontId="18" fillId="15" borderId="47" xfId="6" applyFont="1" applyFill="1" applyBorder="1" applyAlignment="1">
      <alignment horizontal="center" vertical="center"/>
    </xf>
    <xf numFmtId="0" fontId="18" fillId="15" borderId="53" xfId="6" applyFont="1" applyFill="1" applyBorder="1" applyAlignment="1">
      <alignment horizontal="center" vertical="center"/>
    </xf>
    <xf numFmtId="0" fontId="18" fillId="15" borderId="50" xfId="6" applyFont="1" applyFill="1" applyBorder="1" applyAlignment="1">
      <alignment horizontal="center" vertical="center"/>
    </xf>
    <xf numFmtId="0" fontId="18" fillId="15" borderId="60" xfId="6" applyFont="1" applyFill="1" applyBorder="1" applyAlignment="1">
      <alignment horizontal="center" vertical="center"/>
    </xf>
    <xf numFmtId="0" fontId="19" fillId="15" borderId="57" xfId="6" applyFont="1" applyFill="1" applyBorder="1" applyAlignment="1">
      <alignment horizontal="center" vertical="center"/>
    </xf>
    <xf numFmtId="0" fontId="19" fillId="15" borderId="58" xfId="6" applyFont="1" applyFill="1" applyBorder="1" applyAlignment="1">
      <alignment horizontal="center" vertical="center"/>
    </xf>
    <xf numFmtId="0" fontId="15" fillId="15" borderId="69" xfId="6" applyFont="1" applyFill="1" applyBorder="1" applyAlignment="1">
      <alignment horizontal="center" vertical="center"/>
    </xf>
    <xf numFmtId="0" fontId="15" fillId="15" borderId="58" xfId="6" applyFont="1" applyFill="1" applyBorder="1" applyAlignment="1">
      <alignment horizontal="center" vertical="center"/>
    </xf>
    <xf numFmtId="0" fontId="15" fillId="15" borderId="59" xfId="6" applyFont="1" applyFill="1" applyBorder="1" applyAlignment="1">
      <alignment horizontal="center" vertical="center"/>
    </xf>
    <xf numFmtId="1" fontId="20" fillId="0" borderId="76" xfId="6" applyNumberFormat="1" applyFont="1" applyFill="1" applyBorder="1" applyAlignment="1">
      <alignment horizontal="center" vertical="center"/>
    </xf>
    <xf numFmtId="1" fontId="20" fillId="0" borderId="18" xfId="6" applyNumberFormat="1" applyFont="1" applyFill="1" applyBorder="1" applyAlignment="1">
      <alignment horizontal="center" vertical="center"/>
    </xf>
    <xf numFmtId="1" fontId="20" fillId="0" borderId="19" xfId="6" applyNumberFormat="1" applyFont="1" applyFill="1" applyBorder="1" applyAlignment="1">
      <alignment horizontal="center" vertical="center"/>
    </xf>
    <xf numFmtId="1" fontId="20" fillId="0" borderId="19" xfId="6" applyNumberFormat="1" applyFont="1" applyBorder="1" applyAlignment="1">
      <alignment horizontal="center" vertical="center"/>
    </xf>
    <xf numFmtId="165" fontId="31" fillId="0" borderId="34" xfId="0" applyNumberFormat="1" applyFont="1" applyBorder="1" applyAlignment="1">
      <alignment horizontal="center"/>
    </xf>
    <xf numFmtId="165" fontId="31" fillId="0" borderId="6" xfId="0" applyNumberFormat="1" applyFont="1" applyBorder="1" applyAlignment="1">
      <alignment horizontal="center"/>
    </xf>
    <xf numFmtId="165" fontId="31" fillId="0" borderId="22" xfId="0" applyNumberFormat="1" applyFont="1" applyBorder="1" applyAlignment="1">
      <alignment horizontal="center"/>
    </xf>
    <xf numFmtId="164" fontId="33" fillId="0" borderId="8" xfId="0" applyNumberFormat="1" applyFont="1" applyBorder="1" applyAlignment="1">
      <alignment horizontal="center"/>
    </xf>
    <xf numFmtId="165" fontId="31" fillId="0" borderId="13" xfId="0" applyNumberFormat="1" applyFont="1" applyBorder="1" applyAlignment="1">
      <alignment horizontal="center"/>
    </xf>
    <xf numFmtId="164" fontId="33" fillId="0" borderId="13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164" fontId="34" fillId="11" borderId="25" xfId="0" applyNumberFormat="1" applyFont="1" applyFill="1" applyBorder="1" applyAlignment="1">
      <alignment horizontal="center"/>
    </xf>
    <xf numFmtId="165" fontId="35" fillId="0" borderId="12" xfId="0" applyNumberFormat="1" applyFont="1" applyBorder="1" applyAlignment="1">
      <alignment horizontal="center"/>
    </xf>
    <xf numFmtId="0" fontId="43" fillId="0" borderId="0" xfId="24"/>
    <xf numFmtId="0" fontId="42" fillId="0" borderId="0" xfId="24" applyFont="1" applyAlignment="1">
      <alignment horizontal="center"/>
    </xf>
    <xf numFmtId="0" fontId="30" fillId="14" borderId="4" xfId="24" applyFont="1" applyFill="1" applyBorder="1" applyAlignment="1">
      <alignment horizontal="center"/>
    </xf>
    <xf numFmtId="49" fontId="45" fillId="14" borderId="92" xfId="24" applyNumberFormat="1" applyFont="1" applyFill="1" applyBorder="1" applyAlignment="1">
      <alignment horizontal="center"/>
    </xf>
    <xf numFmtId="49" fontId="45" fillId="14" borderId="93" xfId="24" applyNumberFormat="1" applyFont="1" applyFill="1" applyBorder="1" applyAlignment="1">
      <alignment horizontal="center"/>
    </xf>
    <xf numFmtId="49" fontId="45" fillId="14" borderId="94" xfId="24" applyNumberFormat="1" applyFont="1" applyFill="1" applyBorder="1" applyAlignment="1">
      <alignment horizontal="center"/>
    </xf>
    <xf numFmtId="0" fontId="46" fillId="14" borderId="94" xfId="24" applyFont="1" applyFill="1" applyBorder="1" applyAlignment="1">
      <alignment horizontal="center"/>
    </xf>
    <xf numFmtId="49" fontId="45" fillId="14" borderId="95" xfId="24" applyNumberFormat="1" applyFont="1" applyFill="1" applyBorder="1" applyAlignment="1">
      <alignment horizontal="center"/>
    </xf>
    <xf numFmtId="49" fontId="46" fillId="14" borderId="61" xfId="24" applyNumberFormat="1" applyFont="1" applyFill="1" applyBorder="1" applyAlignment="1">
      <alignment horizontal="center"/>
    </xf>
    <xf numFmtId="0" fontId="43" fillId="0" borderId="39" xfId="24" applyBorder="1"/>
    <xf numFmtId="0" fontId="30" fillId="14" borderId="17" xfId="24" applyFont="1" applyFill="1" applyBorder="1" applyAlignment="1">
      <alignment horizontal="center"/>
    </xf>
    <xf numFmtId="49" fontId="45" fillId="0" borderId="91" xfId="24" applyNumberFormat="1" applyFont="1" applyBorder="1" applyAlignment="1">
      <alignment horizontal="center"/>
    </xf>
    <xf numFmtId="49" fontId="47" fillId="0" borderId="91" xfId="24" applyNumberFormat="1" applyFont="1" applyBorder="1" applyAlignment="1">
      <alignment horizontal="center"/>
    </xf>
    <xf numFmtId="49" fontId="45" fillId="0" borderId="78" xfId="24" applyNumberFormat="1" applyFont="1" applyBorder="1" applyAlignment="1">
      <alignment horizontal="center"/>
    </xf>
    <xf numFmtId="0" fontId="46" fillId="0" borderId="78" xfId="24" applyFont="1" applyBorder="1" applyAlignment="1">
      <alignment horizontal="center"/>
    </xf>
    <xf numFmtId="0" fontId="46" fillId="0" borderId="0" xfId="24" applyFont="1" applyAlignment="1">
      <alignment horizontal="center"/>
    </xf>
    <xf numFmtId="49" fontId="45" fillId="0" borderId="79" xfId="24" applyNumberFormat="1" applyFont="1" applyBorder="1" applyAlignment="1">
      <alignment horizontal="center"/>
    </xf>
    <xf numFmtId="0" fontId="48" fillId="0" borderId="76" xfId="24" applyFont="1" applyBorder="1" applyAlignment="1">
      <alignment horizontal="center"/>
    </xf>
    <xf numFmtId="0" fontId="48" fillId="0" borderId="91" xfId="24" applyFont="1" applyBorder="1" applyAlignment="1">
      <alignment horizontal="center"/>
    </xf>
    <xf numFmtId="0" fontId="48" fillId="17" borderId="91" xfId="24" applyFont="1" applyFill="1" applyBorder="1" applyAlignment="1">
      <alignment horizontal="center"/>
    </xf>
    <xf numFmtId="0" fontId="48" fillId="0" borderId="0" xfId="24" applyFont="1" applyAlignment="1">
      <alignment horizontal="center"/>
    </xf>
    <xf numFmtId="0" fontId="48" fillId="0" borderId="79" xfId="24" applyFont="1" applyBorder="1" applyAlignment="1">
      <alignment horizontal="center"/>
    </xf>
    <xf numFmtId="0" fontId="49" fillId="0" borderId="0" xfId="24" applyFont="1" applyAlignment="1">
      <alignment horizontal="center"/>
    </xf>
    <xf numFmtId="49" fontId="48" fillId="0" borderId="79" xfId="24" applyNumberFormat="1" applyFont="1" applyBorder="1" applyAlignment="1">
      <alignment horizontal="center"/>
    </xf>
    <xf numFmtId="0" fontId="30" fillId="14" borderId="11" xfId="24" applyFont="1" applyFill="1" applyBorder="1" applyAlignment="1">
      <alignment horizontal="center"/>
    </xf>
    <xf numFmtId="0" fontId="48" fillId="0" borderId="85" xfId="24" applyFont="1" applyBorder="1" applyAlignment="1">
      <alignment horizontal="center"/>
    </xf>
    <xf numFmtId="0" fontId="48" fillId="0" borderId="88" xfId="24" applyFont="1" applyBorder="1" applyAlignment="1">
      <alignment horizontal="center"/>
    </xf>
    <xf numFmtId="0" fontId="48" fillId="17" borderId="88" xfId="24" applyFont="1" applyFill="1" applyBorder="1" applyAlignment="1">
      <alignment horizontal="center"/>
    </xf>
    <xf numFmtId="0" fontId="48" fillId="0" borderId="74" xfId="24" applyFont="1" applyBorder="1" applyAlignment="1">
      <alignment horizontal="center"/>
    </xf>
    <xf numFmtId="0" fontId="48" fillId="0" borderId="96" xfId="24" applyFont="1" applyBorder="1" applyAlignment="1">
      <alignment horizontal="center"/>
    </xf>
    <xf numFmtId="0" fontId="30" fillId="14" borderId="20" xfId="24" applyFont="1" applyFill="1" applyBorder="1" applyAlignment="1">
      <alignment horizontal="center"/>
    </xf>
    <xf numFmtId="0" fontId="50" fillId="17" borderId="33" xfId="24" applyFont="1" applyFill="1" applyBorder="1" applyAlignment="1">
      <alignment horizontal="center"/>
    </xf>
    <xf numFmtId="0" fontId="51" fillId="0" borderId="32" xfId="24" applyFont="1" applyBorder="1" applyAlignment="1">
      <alignment horizontal="center"/>
    </xf>
    <xf numFmtId="0" fontId="51" fillId="0" borderId="86" xfId="24" applyFont="1" applyBorder="1" applyAlignment="1">
      <alignment horizontal="center"/>
    </xf>
    <xf numFmtId="0" fontId="51" fillId="0" borderId="89" xfId="24" applyFont="1" applyBorder="1" applyAlignment="1">
      <alignment horizontal="center"/>
    </xf>
    <xf numFmtId="0" fontId="30" fillId="0" borderId="32" xfId="24" applyFont="1" applyBorder="1" applyAlignment="1">
      <alignment horizontal="center"/>
    </xf>
    <xf numFmtId="0" fontId="30" fillId="0" borderId="86" xfId="24" applyFont="1" applyBorder="1" applyAlignment="1">
      <alignment horizontal="center"/>
    </xf>
    <xf numFmtId="0" fontId="50" fillId="17" borderId="76" xfId="24" applyFont="1" applyFill="1" applyBorder="1" applyAlignment="1">
      <alignment horizontal="center"/>
    </xf>
    <xf numFmtId="0" fontId="50" fillId="17" borderId="28" xfId="24" applyFont="1" applyFill="1" applyBorder="1" applyAlignment="1">
      <alignment horizontal="center"/>
    </xf>
    <xf numFmtId="0" fontId="30" fillId="0" borderId="22" xfId="24" applyFont="1" applyBorder="1" applyAlignment="1">
      <alignment horizontal="center"/>
    </xf>
    <xf numFmtId="0" fontId="30" fillId="0" borderId="84" xfId="24" applyFont="1" applyBorder="1" applyAlignment="1">
      <alignment horizontal="center"/>
    </xf>
    <xf numFmtId="0" fontId="51" fillId="0" borderId="84" xfId="24" applyFont="1" applyBorder="1" applyAlignment="1">
      <alignment horizontal="center"/>
    </xf>
    <xf numFmtId="0" fontId="51" fillId="0" borderId="83" xfId="24" applyFont="1" applyBorder="1" applyAlignment="1">
      <alignment horizontal="center"/>
    </xf>
    <xf numFmtId="0" fontId="51" fillId="0" borderId="22" xfId="24" applyFont="1" applyBorder="1" applyAlignment="1">
      <alignment horizontal="center"/>
    </xf>
    <xf numFmtId="0" fontId="30" fillId="0" borderId="89" xfId="24" applyFont="1" applyBorder="1" applyAlignment="1">
      <alignment horizontal="center"/>
    </xf>
    <xf numFmtId="0" fontId="30" fillId="0" borderId="0" xfId="24" applyFont="1"/>
    <xf numFmtId="0" fontId="50" fillId="17" borderId="23" xfId="24" applyFont="1" applyFill="1" applyBorder="1" applyAlignment="1">
      <alignment horizontal="center"/>
    </xf>
    <xf numFmtId="0" fontId="30" fillId="0" borderId="83" xfId="24" applyFont="1" applyBorder="1" applyAlignment="1">
      <alignment horizontal="center"/>
    </xf>
    <xf numFmtId="0" fontId="52" fillId="14" borderId="39" xfId="24" applyFont="1" applyFill="1" applyBorder="1" applyAlignment="1">
      <alignment horizontal="center"/>
    </xf>
    <xf numFmtId="0" fontId="48" fillId="14" borderId="92" xfId="24" applyFont="1" applyFill="1" applyBorder="1" applyAlignment="1">
      <alignment horizontal="center"/>
    </xf>
    <xf numFmtId="0" fontId="48" fillId="14" borderId="93" xfId="24" applyFont="1" applyFill="1" applyBorder="1" applyAlignment="1">
      <alignment horizontal="center"/>
    </xf>
    <xf numFmtId="0" fontId="48" fillId="14" borderId="94" xfId="24" applyFont="1" applyFill="1" applyBorder="1" applyAlignment="1">
      <alignment horizontal="center"/>
    </xf>
    <xf numFmtId="0" fontId="48" fillId="14" borderId="39" xfId="24" applyFont="1" applyFill="1" applyBorder="1" applyAlignment="1">
      <alignment horizontal="center"/>
    </xf>
    <xf numFmtId="0" fontId="55" fillId="0" borderId="0" xfId="24" applyFont="1" applyAlignment="1">
      <alignment horizontal="center"/>
    </xf>
    <xf numFmtId="0" fontId="43" fillId="0" borderId="0" xfId="24" applyAlignment="1">
      <alignment horizontal="center"/>
    </xf>
    <xf numFmtId="0" fontId="2" fillId="0" borderId="0" xfId="26"/>
    <xf numFmtId="0" fontId="29" fillId="0" borderId="0" xfId="26" applyFont="1" applyAlignment="1">
      <alignment horizontal="center"/>
    </xf>
    <xf numFmtId="49" fontId="30" fillId="18" borderId="4" xfId="26" applyNumberFormat="1" applyFont="1" applyFill="1" applyBorder="1" applyAlignment="1">
      <alignment horizontal="center"/>
    </xf>
    <xf numFmtId="49" fontId="45" fillId="18" borderId="7" xfId="26" applyNumberFormat="1" applyFont="1" applyFill="1" applyBorder="1" applyAlignment="1">
      <alignment horizontal="center"/>
    </xf>
    <xf numFmtId="49" fontId="45" fillId="18" borderId="97" xfId="26" applyNumberFormat="1" applyFont="1" applyFill="1" applyBorder="1" applyAlignment="1">
      <alignment horizontal="center"/>
    </xf>
    <xf numFmtId="49" fontId="59" fillId="18" borderId="97" xfId="26" applyNumberFormat="1" applyFont="1" applyFill="1" applyBorder="1" applyAlignment="1">
      <alignment horizontal="center"/>
    </xf>
    <xf numFmtId="49" fontId="45" fillId="18" borderId="90" xfId="26" applyNumberFormat="1" applyFont="1" applyFill="1" applyBorder="1" applyAlignment="1">
      <alignment horizontal="center"/>
    </xf>
    <xf numFmtId="49" fontId="30" fillId="18" borderId="17" xfId="26" applyNumberFormat="1" applyFont="1" applyFill="1" applyBorder="1" applyAlignment="1">
      <alignment horizontal="center"/>
    </xf>
    <xf numFmtId="49" fontId="48" fillId="0" borderId="91" xfId="26" applyNumberFormat="1" applyFont="1" applyBorder="1" applyAlignment="1">
      <alignment horizontal="center"/>
    </xf>
    <xf numFmtId="49" fontId="48" fillId="17" borderId="76" xfId="26" applyNumberFormat="1" applyFont="1" applyFill="1" applyBorder="1" applyAlignment="1">
      <alignment horizontal="center"/>
    </xf>
    <xf numFmtId="49" fontId="48" fillId="0" borderId="28" xfId="26" applyNumberFormat="1" applyFont="1" applyBorder="1" applyAlignment="1">
      <alignment horizontal="center"/>
    </xf>
    <xf numFmtId="49" fontId="48" fillId="0" borderId="76" xfId="26" applyNumberFormat="1" applyFont="1" applyBorder="1" applyAlignment="1">
      <alignment horizontal="center"/>
    </xf>
    <xf numFmtId="49" fontId="30" fillId="18" borderId="11" xfId="26" applyNumberFormat="1" applyFont="1" applyFill="1" applyBorder="1" applyAlignment="1">
      <alignment horizontal="center"/>
    </xf>
    <xf numFmtId="49" fontId="60" fillId="0" borderId="88" xfId="26" applyNumberFormat="1" applyFont="1" applyBorder="1" applyAlignment="1">
      <alignment horizontal="center"/>
    </xf>
    <xf numFmtId="49" fontId="48" fillId="17" borderId="85" xfId="26" applyNumberFormat="1" applyFont="1" applyFill="1" applyBorder="1" applyAlignment="1">
      <alignment horizontal="center"/>
    </xf>
    <xf numFmtId="49" fontId="48" fillId="0" borderId="85" xfId="26" applyNumberFormat="1" applyFont="1" applyBorder="1" applyAlignment="1">
      <alignment horizontal="center"/>
    </xf>
    <xf numFmtId="49" fontId="30" fillId="18" borderId="20" xfId="26" applyNumberFormat="1" applyFont="1" applyFill="1" applyBorder="1" applyAlignment="1">
      <alignment horizontal="center"/>
    </xf>
    <xf numFmtId="49" fontId="50" fillId="17" borderId="20" xfId="26" applyNumberFormat="1" applyFont="1" applyFill="1" applyBorder="1" applyAlignment="1">
      <alignment horizontal="center"/>
    </xf>
    <xf numFmtId="1" fontId="30" fillId="0" borderId="86" xfId="26" applyNumberFormat="1" applyFont="1" applyBorder="1" applyAlignment="1">
      <alignment horizontal="center"/>
    </xf>
    <xf numFmtId="1" fontId="30" fillId="0" borderId="34" xfId="26" applyNumberFormat="1" applyFont="1" applyBorder="1" applyAlignment="1">
      <alignment horizontal="center"/>
    </xf>
    <xf numFmtId="1" fontId="30" fillId="0" borderId="89" xfId="26" applyNumberFormat="1" applyFont="1" applyBorder="1" applyAlignment="1">
      <alignment horizontal="center"/>
    </xf>
    <xf numFmtId="1" fontId="30" fillId="0" borderId="33" xfId="26" applyNumberFormat="1" applyFont="1" applyBorder="1" applyAlignment="1">
      <alignment horizontal="center"/>
    </xf>
    <xf numFmtId="1" fontId="30" fillId="0" borderId="20" xfId="26" applyNumberFormat="1" applyFont="1" applyBorder="1" applyAlignment="1">
      <alignment horizontal="center"/>
    </xf>
    <xf numFmtId="49" fontId="50" fillId="17" borderId="19" xfId="26" applyNumberFormat="1" applyFont="1" applyFill="1" applyBorder="1" applyAlignment="1">
      <alignment horizontal="center"/>
    </xf>
    <xf numFmtId="1" fontId="30" fillId="0" borderId="84" xfId="26" applyNumberFormat="1" applyFont="1" applyBorder="1" applyAlignment="1">
      <alignment horizontal="center"/>
    </xf>
    <xf numFmtId="1" fontId="30" fillId="0" borderId="21" xfId="26" applyNumberFormat="1" applyFont="1" applyBorder="1" applyAlignment="1">
      <alignment horizontal="center"/>
    </xf>
    <xf numFmtId="1" fontId="30" fillId="0" borderId="83" xfId="26" applyNumberFormat="1" applyFont="1" applyBorder="1" applyAlignment="1">
      <alignment horizontal="center"/>
    </xf>
    <xf numFmtId="1" fontId="30" fillId="0" borderId="23" xfId="26" applyNumberFormat="1" applyFont="1" applyBorder="1" applyAlignment="1">
      <alignment horizontal="center"/>
    </xf>
    <xf numFmtId="49" fontId="52" fillId="18" borderId="39" xfId="26" applyNumberFormat="1" applyFont="1" applyFill="1" applyBorder="1" applyAlignment="1">
      <alignment horizontal="center"/>
    </xf>
    <xf numFmtId="49" fontId="48" fillId="18" borderId="39" xfId="26" applyNumberFormat="1" applyFont="1" applyFill="1" applyBorder="1"/>
    <xf numFmtId="0" fontId="48" fillId="18" borderId="95" xfId="26" applyFont="1" applyFill="1" applyBorder="1" applyAlignment="1">
      <alignment horizontal="center"/>
    </xf>
    <xf numFmtId="0" fontId="48" fillId="18" borderId="94" xfId="26" applyFont="1" applyFill="1" applyBorder="1" applyAlignment="1">
      <alignment horizontal="center"/>
    </xf>
    <xf numFmtId="0" fontId="48" fillId="18" borderId="93" xfId="26" applyFont="1" applyFill="1" applyBorder="1" applyAlignment="1">
      <alignment horizontal="center"/>
    </xf>
    <xf numFmtId="0" fontId="48" fillId="18" borderId="63" xfId="26" applyFont="1" applyFill="1" applyBorder="1" applyAlignment="1">
      <alignment horizontal="center"/>
    </xf>
    <xf numFmtId="49" fontId="52" fillId="0" borderId="0" xfId="26" applyNumberFormat="1" applyFont="1" applyAlignment="1">
      <alignment horizontal="center"/>
    </xf>
    <xf numFmtId="49" fontId="61" fillId="0" borderId="0" xfId="26" applyNumberFormat="1" applyFont="1"/>
    <xf numFmtId="0" fontId="65" fillId="0" borderId="0" xfId="26" applyFont="1" applyAlignment="1">
      <alignment horizontal="center"/>
    </xf>
    <xf numFmtId="0" fontId="30" fillId="0" borderId="0" xfId="26" applyFont="1"/>
    <xf numFmtId="0" fontId="66" fillId="0" borderId="0" xfId="26" applyFont="1"/>
    <xf numFmtId="0" fontId="43" fillId="0" borderId="0" xfId="26" applyFont="1" applyAlignment="1">
      <alignment horizontal="center"/>
    </xf>
    <xf numFmtId="0" fontId="57" fillId="0" borderId="0" xfId="26" applyFont="1"/>
    <xf numFmtId="0" fontId="19" fillId="15" borderId="98" xfId="6" applyFont="1" applyFill="1" applyBorder="1" applyAlignment="1">
      <alignment horizontal="center" vertical="center"/>
    </xf>
    <xf numFmtId="0" fontId="19" fillId="0" borderId="99" xfId="6" applyFont="1" applyBorder="1" applyAlignment="1">
      <alignment horizontal="center" vertical="center"/>
    </xf>
    <xf numFmtId="2" fontId="20" fillId="0" borderId="101" xfId="6" applyNumberFormat="1" applyFont="1" applyFill="1" applyBorder="1" applyAlignment="1">
      <alignment horizontal="center" vertical="center"/>
    </xf>
    <xf numFmtId="0" fontId="21" fillId="0" borderId="102" xfId="6" applyFont="1" applyBorder="1" applyAlignment="1">
      <alignment horizontal="center" vertical="center"/>
    </xf>
    <xf numFmtId="164" fontId="22" fillId="0" borderId="103" xfId="6" applyNumberFormat="1" applyFont="1" applyFill="1" applyBorder="1" applyAlignment="1">
      <alignment horizontal="center" vertical="center"/>
    </xf>
    <xf numFmtId="2" fontId="20" fillId="0" borderId="99" xfId="6" applyNumberFormat="1" applyFont="1" applyFill="1" applyBorder="1" applyAlignment="1">
      <alignment horizontal="center" vertical="center"/>
    </xf>
    <xf numFmtId="1" fontId="20" fillId="0" borderId="102" xfId="6" applyNumberFormat="1" applyFont="1" applyFill="1" applyBorder="1" applyAlignment="1">
      <alignment horizontal="center" vertical="center"/>
    </xf>
    <xf numFmtId="164" fontId="23" fillId="0" borderId="100" xfId="6" applyNumberFormat="1" applyFont="1" applyFill="1" applyBorder="1" applyAlignment="1">
      <alignment horizontal="center" vertical="center"/>
    </xf>
    <xf numFmtId="164" fontId="24" fillId="0" borderId="103" xfId="6" applyNumberFormat="1" applyFont="1" applyBorder="1" applyAlignment="1">
      <alignment horizontal="center" vertical="center"/>
    </xf>
    <xf numFmtId="1" fontId="20" fillId="0" borderId="104" xfId="6" applyNumberFormat="1" applyFont="1" applyFill="1" applyBorder="1" applyAlignment="1">
      <alignment horizontal="center" vertical="center"/>
    </xf>
    <xf numFmtId="2" fontId="25" fillId="13" borderId="98" xfId="6" applyNumberFormat="1" applyFont="1" applyFill="1" applyBorder="1" applyAlignment="1">
      <alignment horizontal="center" vertical="center"/>
    </xf>
    <xf numFmtId="164" fontId="36" fillId="0" borderId="99" xfId="6" applyNumberFormat="1" applyFont="1" applyBorder="1" applyAlignment="1">
      <alignment horizontal="center" vertical="center"/>
    </xf>
    <xf numFmtId="0" fontId="19" fillId="0" borderId="105" xfId="6" applyFont="1" applyBorder="1" applyAlignment="1">
      <alignment horizontal="center" vertical="center"/>
    </xf>
    <xf numFmtId="2" fontId="20" fillId="0" borderId="107" xfId="6" applyNumberFormat="1" applyFont="1" applyFill="1" applyBorder="1" applyAlignment="1">
      <alignment horizontal="center" vertical="center"/>
    </xf>
    <xf numFmtId="0" fontId="21" fillId="0" borderId="108" xfId="6" applyFont="1" applyBorder="1" applyAlignment="1">
      <alignment horizontal="center" vertical="center"/>
    </xf>
    <xf numFmtId="164" fontId="22" fillId="0" borderId="109" xfId="6" applyNumberFormat="1" applyFont="1" applyFill="1" applyBorder="1" applyAlignment="1">
      <alignment horizontal="center" vertical="center"/>
    </xf>
    <xf numFmtId="2" fontId="20" fillId="0" borderId="105" xfId="6" applyNumberFormat="1" applyFont="1" applyFill="1" applyBorder="1" applyAlignment="1">
      <alignment horizontal="center" vertical="center"/>
    </xf>
    <xf numFmtId="1" fontId="20" fillId="0" borderId="108" xfId="6" applyNumberFormat="1" applyFont="1" applyFill="1" applyBorder="1" applyAlignment="1">
      <alignment horizontal="center" vertical="center"/>
    </xf>
    <xf numFmtId="164" fontId="23" fillId="0" borderId="106" xfId="6" applyNumberFormat="1" applyFont="1" applyFill="1" applyBorder="1" applyAlignment="1">
      <alignment horizontal="center" vertical="center"/>
    </xf>
    <xf numFmtId="164" fontId="24" fillId="0" borderId="109" xfId="6" applyNumberFormat="1" applyFont="1" applyBorder="1" applyAlignment="1">
      <alignment horizontal="center" vertical="center"/>
    </xf>
    <xf numFmtId="2" fontId="25" fillId="13" borderId="39" xfId="6" applyNumberFormat="1" applyFont="1" applyFill="1" applyBorder="1" applyAlignment="1">
      <alignment horizontal="center" vertical="center"/>
    </xf>
    <xf numFmtId="164" fontId="36" fillId="0" borderId="105" xfId="6" applyNumberFormat="1" applyFont="1" applyBorder="1" applyAlignment="1">
      <alignment horizontal="center" vertical="center"/>
    </xf>
    <xf numFmtId="1" fontId="20" fillId="0" borderId="39" xfId="6" applyNumberFormat="1" applyFont="1" applyFill="1" applyBorder="1" applyAlignment="1">
      <alignment horizontal="center" vertical="center"/>
    </xf>
    <xf numFmtId="0" fontId="55" fillId="0" borderId="0" xfId="27"/>
    <xf numFmtId="0" fontId="70" fillId="0" borderId="0" xfId="27" applyFont="1" applyAlignment="1">
      <alignment horizontal="center"/>
    </xf>
    <xf numFmtId="49" fontId="71" fillId="20" borderId="102" xfId="27" applyNumberFormat="1" applyFont="1" applyFill="1" applyBorder="1" applyAlignment="1">
      <alignment horizontal="center"/>
    </xf>
    <xf numFmtId="49" fontId="73" fillId="20" borderId="2" xfId="27" applyNumberFormat="1" applyFont="1" applyFill="1" applyBorder="1" applyAlignment="1">
      <alignment horizontal="center"/>
    </xf>
    <xf numFmtId="49" fontId="73" fillId="20" borderId="49" xfId="27" applyNumberFormat="1" applyFont="1" applyFill="1" applyBorder="1" applyAlignment="1">
      <alignment horizontal="center"/>
    </xf>
    <xf numFmtId="49" fontId="71" fillId="20" borderId="64" xfId="27" applyNumberFormat="1" applyFont="1" applyFill="1" applyBorder="1" applyAlignment="1">
      <alignment horizontal="center"/>
    </xf>
    <xf numFmtId="49" fontId="47" fillId="0" borderId="110" xfId="27" applyNumberFormat="1" applyFont="1" applyBorder="1" applyAlignment="1">
      <alignment horizontal="center"/>
    </xf>
    <xf numFmtId="49" fontId="47" fillId="21" borderId="64" xfId="27" applyNumberFormat="1" applyFont="1" applyFill="1" applyBorder="1" applyAlignment="1">
      <alignment horizontal="center"/>
    </xf>
    <xf numFmtId="49" fontId="47" fillId="0" borderId="102" xfId="27" applyNumberFormat="1" applyFont="1" applyBorder="1" applyAlignment="1">
      <alignment horizontal="center"/>
    </xf>
    <xf numFmtId="49" fontId="47" fillId="0" borderId="64" xfId="27" applyNumberFormat="1" applyFont="1" applyBorder="1" applyAlignment="1">
      <alignment horizontal="center"/>
    </xf>
    <xf numFmtId="49" fontId="74" fillId="0" borderId="64" xfId="27" applyNumberFormat="1" applyFont="1" applyBorder="1" applyAlignment="1">
      <alignment horizontal="center"/>
    </xf>
    <xf numFmtId="49" fontId="75" fillId="0" borderId="64" xfId="27" applyNumberFormat="1" applyFont="1" applyBorder="1" applyAlignment="1">
      <alignment horizontal="center"/>
    </xf>
    <xf numFmtId="49" fontId="71" fillId="20" borderId="67" xfId="27" applyNumberFormat="1" applyFont="1" applyFill="1" applyBorder="1" applyAlignment="1">
      <alignment horizontal="center"/>
    </xf>
    <xf numFmtId="49" fontId="47" fillId="0" borderId="68" xfId="27" applyNumberFormat="1" applyFont="1" applyBorder="1" applyAlignment="1">
      <alignment horizontal="center"/>
    </xf>
    <xf numFmtId="49" fontId="47" fillId="21" borderId="67" xfId="27" applyNumberFormat="1" applyFont="1" applyFill="1" applyBorder="1" applyAlignment="1">
      <alignment horizontal="center"/>
    </xf>
    <xf numFmtId="49" fontId="47" fillId="0" borderId="67" xfId="27" applyNumberFormat="1" applyFont="1" applyBorder="1" applyAlignment="1">
      <alignment horizontal="center"/>
    </xf>
    <xf numFmtId="49" fontId="47" fillId="0" borderId="70" xfId="27" applyNumberFormat="1" applyFont="1" applyBorder="1" applyAlignment="1">
      <alignment horizontal="center"/>
    </xf>
    <xf numFmtId="49" fontId="33" fillId="20" borderId="67" xfId="27" applyNumberFormat="1" applyFont="1" applyFill="1" applyBorder="1" applyAlignment="1">
      <alignment horizontal="center"/>
    </xf>
    <xf numFmtId="49" fontId="76" fillId="21" borderId="49" xfId="27" applyNumberFormat="1" applyFont="1" applyFill="1" applyBorder="1" applyAlignment="1">
      <alignment horizontal="center"/>
    </xf>
    <xf numFmtId="1" fontId="71" fillId="0" borderId="23" xfId="27" applyNumberFormat="1" applyFont="1" applyBorder="1" applyAlignment="1">
      <alignment horizontal="center"/>
    </xf>
    <xf numFmtId="1" fontId="33" fillId="20" borderId="68" xfId="27" applyNumberFormat="1" applyFont="1" applyFill="1" applyBorder="1" applyAlignment="1">
      <alignment horizontal="center"/>
    </xf>
    <xf numFmtId="1" fontId="55" fillId="0" borderId="0" xfId="27" applyNumberFormat="1"/>
    <xf numFmtId="49" fontId="76" fillId="0" borderId="49" xfId="27" applyNumberFormat="1" applyFont="1" applyBorder="1" applyAlignment="1">
      <alignment horizontal="center"/>
    </xf>
    <xf numFmtId="49" fontId="76" fillId="0" borderId="100" xfId="27" applyNumberFormat="1" applyFont="1" applyBorder="1" applyAlignment="1">
      <alignment horizontal="center"/>
    </xf>
    <xf numFmtId="49" fontId="76" fillId="21" borderId="70" xfId="27" applyNumberFormat="1" applyFont="1" applyFill="1" applyBorder="1" applyAlignment="1">
      <alignment horizontal="center"/>
    </xf>
    <xf numFmtId="49" fontId="71" fillId="20" borderId="2" xfId="27" applyNumberFormat="1" applyFont="1" applyFill="1" applyBorder="1" applyAlignment="1">
      <alignment horizontal="center"/>
    </xf>
    <xf numFmtId="49" fontId="78" fillId="20" borderId="2" xfId="27" applyNumberFormat="1" applyFont="1" applyFill="1" applyBorder="1" applyAlignment="1">
      <alignment horizontal="center"/>
    </xf>
    <xf numFmtId="49" fontId="47" fillId="20" borderId="2" xfId="27" applyNumberFormat="1" applyFont="1" applyFill="1" applyBorder="1"/>
    <xf numFmtId="0" fontId="47" fillId="20" borderId="67" xfId="27" applyFont="1" applyFill="1" applyBorder="1" applyAlignment="1">
      <alignment horizontal="center"/>
    </xf>
    <xf numFmtId="0" fontId="47" fillId="20" borderId="70" xfId="27" applyFont="1" applyFill="1" applyBorder="1" applyAlignment="1">
      <alignment horizontal="center"/>
    </xf>
    <xf numFmtId="0" fontId="47" fillId="20" borderId="111" xfId="27" applyFont="1" applyFill="1" applyBorder="1" applyAlignment="1">
      <alignment horizontal="center"/>
    </xf>
    <xf numFmtId="0" fontId="47" fillId="20" borderId="68" xfId="27" applyFont="1" applyFill="1" applyBorder="1" applyAlignment="1">
      <alignment horizontal="center"/>
    </xf>
    <xf numFmtId="0" fontId="47" fillId="20" borderId="112" xfId="27" applyFont="1" applyFill="1" applyBorder="1" applyAlignment="1">
      <alignment horizontal="center"/>
    </xf>
    <xf numFmtId="0" fontId="47" fillId="20" borderId="73" xfId="27" applyFont="1" applyFill="1" applyBorder="1" applyAlignment="1">
      <alignment horizontal="center"/>
    </xf>
    <xf numFmtId="0" fontId="47" fillId="20" borderId="2" xfId="27" applyFont="1" applyFill="1" applyBorder="1" applyAlignment="1">
      <alignment horizontal="center"/>
    </xf>
    <xf numFmtId="0" fontId="71" fillId="0" borderId="0" xfId="27" applyFont="1"/>
    <xf numFmtId="0" fontId="71" fillId="0" borderId="0" xfId="27" applyFont="1" applyAlignment="1">
      <alignment horizontal="center"/>
    </xf>
    <xf numFmtId="0" fontId="79" fillId="0" borderId="0" xfId="27" applyFont="1"/>
    <xf numFmtId="166" fontId="35" fillId="0" borderId="34" xfId="0" applyNumberFormat="1" applyFont="1" applyBorder="1" applyAlignment="1">
      <alignment horizontal="center"/>
    </xf>
    <xf numFmtId="166" fontId="35" fillId="0" borderId="21" xfId="0" applyNumberFormat="1" applyFont="1" applyBorder="1" applyAlignment="1">
      <alignment horizontal="center"/>
    </xf>
    <xf numFmtId="0" fontId="51" fillId="19" borderId="86" xfId="24" applyFont="1" applyFill="1" applyBorder="1" applyAlignment="1">
      <alignment horizontal="center"/>
    </xf>
    <xf numFmtId="0" fontId="51" fillId="19" borderId="32" xfId="24" applyFont="1" applyFill="1" applyBorder="1" applyAlignment="1">
      <alignment horizontal="center"/>
    </xf>
    <xf numFmtId="0" fontId="51" fillId="19" borderId="89" xfId="24" applyFont="1" applyFill="1" applyBorder="1" applyAlignment="1">
      <alignment horizontal="center"/>
    </xf>
    <xf numFmtId="0" fontId="30" fillId="19" borderId="86" xfId="24" applyFont="1" applyFill="1" applyBorder="1" applyAlignment="1">
      <alignment horizontal="center"/>
    </xf>
    <xf numFmtId="0" fontId="51" fillId="19" borderId="84" xfId="24" applyFont="1" applyFill="1" applyBorder="1" applyAlignment="1">
      <alignment horizontal="center"/>
    </xf>
    <xf numFmtId="0" fontId="51" fillId="19" borderId="22" xfId="24" applyFont="1" applyFill="1" applyBorder="1" applyAlignment="1">
      <alignment horizontal="center"/>
    </xf>
    <xf numFmtId="0" fontId="30" fillId="19" borderId="22" xfId="24" applyFont="1" applyFill="1" applyBorder="1" applyAlignment="1">
      <alignment horizontal="center"/>
    </xf>
    <xf numFmtId="0" fontId="30" fillId="19" borderId="32" xfId="24" applyFont="1" applyFill="1" applyBorder="1" applyAlignment="1">
      <alignment horizontal="center"/>
    </xf>
    <xf numFmtId="0" fontId="30" fillId="19" borderId="84" xfId="24" applyFont="1" applyFill="1" applyBorder="1" applyAlignment="1">
      <alignment horizontal="center"/>
    </xf>
    <xf numFmtId="1" fontId="71" fillId="19" borderId="23" xfId="27" applyNumberFormat="1" applyFont="1" applyFill="1" applyBorder="1" applyAlignment="1">
      <alignment horizontal="center"/>
    </xf>
    <xf numFmtId="1" fontId="30" fillId="19" borderId="33" xfId="26" applyNumberFormat="1" applyFont="1" applyFill="1" applyBorder="1" applyAlignment="1">
      <alignment horizontal="center"/>
    </xf>
    <xf numFmtId="1" fontId="30" fillId="19" borderId="34" xfId="26" applyNumberFormat="1" applyFont="1" applyFill="1" applyBorder="1" applyAlignment="1">
      <alignment horizontal="center"/>
    </xf>
    <xf numFmtId="1" fontId="30" fillId="19" borderId="89" xfId="26" applyNumberFormat="1" applyFont="1" applyFill="1" applyBorder="1" applyAlignment="1">
      <alignment horizontal="center"/>
    </xf>
    <xf numFmtId="1" fontId="30" fillId="19" borderId="86" xfId="26" applyNumberFormat="1" applyFont="1" applyFill="1" applyBorder="1" applyAlignment="1">
      <alignment horizontal="center"/>
    </xf>
    <xf numFmtId="1" fontId="30" fillId="19" borderId="84" xfId="26" applyNumberFormat="1" applyFont="1" applyFill="1" applyBorder="1" applyAlignment="1">
      <alignment horizontal="center"/>
    </xf>
    <xf numFmtId="1" fontId="30" fillId="19" borderId="21" xfId="26" applyNumberFormat="1" applyFont="1" applyFill="1" applyBorder="1" applyAlignment="1">
      <alignment horizontal="center"/>
    </xf>
    <xf numFmtId="0" fontId="19" fillId="0" borderId="48" xfId="6" applyFont="1" applyFill="1" applyBorder="1" applyAlignment="1">
      <alignment horizontal="center" vertical="center"/>
    </xf>
    <xf numFmtId="0" fontId="19" fillId="0" borderId="49" xfId="6" applyFont="1" applyFill="1" applyBorder="1" applyAlignment="1">
      <alignment horizontal="center" vertical="center"/>
    </xf>
    <xf numFmtId="0" fontId="19" fillId="0" borderId="100" xfId="6" applyFont="1" applyFill="1" applyBorder="1" applyAlignment="1">
      <alignment horizontal="center" vertical="center"/>
    </xf>
    <xf numFmtId="0" fontId="15" fillId="0" borderId="70" xfId="6" applyFont="1" applyFill="1" applyBorder="1" applyAlignment="1">
      <alignment horizontal="center" vertical="center"/>
    </xf>
    <xf numFmtId="0" fontId="15" fillId="0" borderId="49" xfId="6" applyFont="1" applyFill="1" applyBorder="1" applyAlignment="1">
      <alignment horizontal="center" vertical="center"/>
    </xf>
    <xf numFmtId="0" fontId="15" fillId="0" borderId="50" xfId="6" applyFont="1" applyFill="1" applyBorder="1" applyAlignment="1">
      <alignment horizontal="center" vertical="center"/>
    </xf>
    <xf numFmtId="0" fontId="82" fillId="0" borderId="42" xfId="6" applyFont="1" applyBorder="1" applyAlignment="1">
      <alignment horizontal="center" vertical="center"/>
    </xf>
    <xf numFmtId="0" fontId="83" fillId="0" borderId="44" xfId="6" applyFont="1" applyBorder="1" applyAlignment="1">
      <alignment horizontal="center" vertical="center"/>
    </xf>
    <xf numFmtId="0" fontId="83" fillId="0" borderId="103" xfId="6" applyFont="1" applyBorder="1" applyAlignment="1">
      <alignment horizontal="center" vertical="center"/>
    </xf>
    <xf numFmtId="0" fontId="84" fillId="0" borderId="69" xfId="6" applyFont="1" applyBorder="1" applyAlignment="1">
      <alignment horizontal="center" vertical="center"/>
    </xf>
    <xf numFmtId="0" fontId="17" fillId="0" borderId="58" xfId="6" applyFont="1" applyBorder="1" applyAlignment="1">
      <alignment horizontal="center" vertical="center"/>
    </xf>
    <xf numFmtId="0" fontId="17" fillId="0" borderId="59" xfId="6" applyFont="1" applyBorder="1" applyAlignment="1">
      <alignment horizontal="center" vertical="center"/>
    </xf>
    <xf numFmtId="0" fontId="3" fillId="0" borderId="0" xfId="0" applyFont="1"/>
    <xf numFmtId="0" fontId="15" fillId="15" borderId="39" xfId="6" applyFont="1" applyFill="1" applyBorder="1" applyAlignment="1">
      <alignment horizontal="center" vertical="center"/>
    </xf>
    <xf numFmtId="0" fontId="19" fillId="0" borderId="106" xfId="6" applyFont="1" applyFill="1" applyBorder="1" applyAlignment="1">
      <alignment horizontal="center" vertical="center"/>
    </xf>
    <xf numFmtId="0" fontId="83" fillId="0" borderId="109" xfId="6" applyFont="1" applyBorder="1" applyAlignment="1">
      <alignment horizontal="center" vertical="center"/>
    </xf>
    <xf numFmtId="14" fontId="3" fillId="0" borderId="0" xfId="0" applyNumberFormat="1" applyFont="1"/>
    <xf numFmtId="0" fontId="30" fillId="0" borderId="5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36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3" fillId="0" borderId="37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88" fillId="0" borderId="18" xfId="0" applyFont="1" applyBorder="1" applyAlignment="1">
      <alignment horizontal="center"/>
    </xf>
    <xf numFmtId="0" fontId="88" fillId="0" borderId="19" xfId="0" applyFont="1" applyBorder="1" applyAlignment="1">
      <alignment horizontal="center"/>
    </xf>
    <xf numFmtId="0" fontId="88" fillId="0" borderId="25" xfId="0" applyFont="1" applyBorder="1" applyAlignment="1">
      <alignment horizontal="center"/>
    </xf>
    <xf numFmtId="0" fontId="39" fillId="0" borderId="8" xfId="21" applyFont="1" applyBorder="1" applyAlignment="1">
      <alignment horizontal="center"/>
    </xf>
    <xf numFmtId="0" fontId="39" fillId="0" borderId="24" xfId="21" applyFont="1" applyBorder="1" applyAlignment="1">
      <alignment horizontal="center"/>
    </xf>
    <xf numFmtId="0" fontId="39" fillId="0" borderId="29" xfId="21" applyFont="1" applyBorder="1" applyAlignment="1">
      <alignment horizontal="center"/>
    </xf>
    <xf numFmtId="49" fontId="39" fillId="0" borderId="8" xfId="21" applyNumberFormat="1" applyFont="1" applyBorder="1" applyAlignment="1">
      <alignment horizontal="center"/>
    </xf>
    <xf numFmtId="49" fontId="39" fillId="0" borderId="24" xfId="21" applyNumberFormat="1" applyFont="1" applyBorder="1" applyAlignment="1">
      <alignment horizontal="center"/>
    </xf>
    <xf numFmtId="0" fontId="39" fillId="0" borderId="87" xfId="21" applyFont="1" applyBorder="1" applyAlignment="1">
      <alignment horizontal="center"/>
    </xf>
    <xf numFmtId="0" fontId="39" fillId="0" borderId="15" xfId="21" applyFont="1" applyBorder="1" applyAlignment="1">
      <alignment horizontal="center"/>
    </xf>
    <xf numFmtId="0" fontId="81" fillId="0" borderId="0" xfId="20" applyFont="1"/>
    <xf numFmtId="0" fontId="92" fillId="0" borderId="0" xfId="0" applyFont="1"/>
    <xf numFmtId="0" fontId="93" fillId="0" borderId="0" xfId="0" applyFont="1"/>
    <xf numFmtId="0" fontId="93" fillId="0" borderId="0" xfId="6" applyFont="1" applyFill="1" applyBorder="1" applyAlignment="1">
      <alignment horizontal="center" vertical="center"/>
    </xf>
    <xf numFmtId="0" fontId="15" fillId="15" borderId="0" xfId="6" applyFont="1" applyFill="1" applyBorder="1" applyAlignment="1">
      <alignment horizontal="center" vertical="center"/>
    </xf>
    <xf numFmtId="0" fontId="85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5" fillId="9" borderId="54" xfId="6" applyFont="1" applyFill="1" applyBorder="1" applyAlignment="1">
      <alignment horizontal="center"/>
    </xf>
    <xf numFmtId="0" fontId="15" fillId="9" borderId="55" xfId="6" applyFont="1" applyFill="1" applyBorder="1" applyAlignment="1">
      <alignment horizontal="center"/>
    </xf>
    <xf numFmtId="0" fontId="15" fillId="9" borderId="56" xfId="6" applyFont="1" applyFill="1" applyBorder="1" applyAlignment="1">
      <alignment horizontal="center"/>
    </xf>
    <xf numFmtId="0" fontId="15" fillId="15" borderId="57" xfId="6" applyFont="1" applyFill="1" applyBorder="1" applyAlignment="1">
      <alignment horizontal="center" vertical="center"/>
    </xf>
    <xf numFmtId="0" fontId="15" fillId="15" borderId="59" xfId="6" applyFont="1" applyFill="1" applyBorder="1" applyAlignment="1">
      <alignment horizontal="center" vertical="center"/>
    </xf>
    <xf numFmtId="0" fontId="15" fillId="15" borderId="51" xfId="6" applyFont="1" applyFill="1" applyBorder="1" applyAlignment="1">
      <alignment horizontal="center" vertical="center" wrapText="1"/>
    </xf>
    <xf numFmtId="0" fontId="15" fillId="15" borderId="53" xfId="6" applyFont="1" applyFill="1" applyBorder="1" applyAlignment="1">
      <alignment horizontal="center" vertical="center" wrapText="1"/>
    </xf>
    <xf numFmtId="0" fontId="15" fillId="15" borderId="48" xfId="6" applyFont="1" applyFill="1" applyBorder="1" applyAlignment="1">
      <alignment horizontal="center" vertical="center"/>
    </xf>
    <xf numFmtId="0" fontId="15" fillId="15" borderId="50" xfId="6" applyFont="1" applyFill="1" applyBorder="1" applyAlignment="1">
      <alignment horizontal="center" vertical="center"/>
    </xf>
    <xf numFmtId="0" fontId="15" fillId="15" borderId="40" xfId="6" applyFont="1" applyFill="1" applyBorder="1" applyAlignment="1">
      <alignment horizontal="center"/>
    </xf>
    <xf numFmtId="0" fontId="15" fillId="15" borderId="41" xfId="6" applyFont="1" applyFill="1" applyBorder="1" applyAlignment="1">
      <alignment horizontal="center"/>
    </xf>
    <xf numFmtId="0" fontId="15" fillId="15" borderId="42" xfId="6" applyFont="1" applyFill="1" applyBorder="1" applyAlignment="1">
      <alignment horizontal="center"/>
    </xf>
    <xf numFmtId="0" fontId="15" fillId="15" borderId="51" xfId="6" applyFont="1" applyFill="1" applyBorder="1" applyAlignment="1">
      <alignment horizontal="center"/>
    </xf>
    <xf numFmtId="0" fontId="15" fillId="15" borderId="48" xfId="6" applyFont="1" applyFill="1" applyBorder="1" applyAlignment="1">
      <alignment horizontal="center"/>
    </xf>
    <xf numFmtId="0" fontId="15" fillId="15" borderId="57" xfId="6" applyFont="1" applyFill="1" applyBorder="1" applyAlignment="1">
      <alignment horizontal="center" vertical="center" wrapText="1"/>
    </xf>
    <xf numFmtId="0" fontId="15" fillId="15" borderId="59" xfId="6" applyFont="1" applyFill="1" applyBorder="1" applyAlignment="1">
      <alignment horizontal="center" vertical="center" wrapText="1"/>
    </xf>
    <xf numFmtId="0" fontId="15" fillId="15" borderId="66" xfId="6" applyFont="1" applyFill="1" applyBorder="1" applyAlignment="1">
      <alignment horizontal="center" vertical="center"/>
    </xf>
    <xf numFmtId="0" fontId="15" fillId="15" borderId="60" xfId="6" applyFont="1" applyFill="1" applyBorder="1" applyAlignment="1">
      <alignment horizontal="center" vertical="center"/>
    </xf>
    <xf numFmtId="0" fontId="17" fillId="15" borderId="57" xfId="6" applyFont="1" applyFill="1" applyBorder="1" applyAlignment="1">
      <alignment horizontal="center" vertical="center"/>
    </xf>
    <xf numFmtId="0" fontId="17" fillId="15" borderId="59" xfId="6" applyFont="1" applyFill="1" applyBorder="1" applyAlignment="1">
      <alignment horizontal="center" vertical="center"/>
    </xf>
    <xf numFmtId="0" fontId="15" fillId="15" borderId="51" xfId="6" applyFont="1" applyFill="1" applyBorder="1" applyAlignment="1">
      <alignment horizontal="center" vertical="center"/>
    </xf>
    <xf numFmtId="0" fontId="15" fillId="15" borderId="53" xfId="6" applyFont="1" applyFill="1" applyBorder="1" applyAlignment="1">
      <alignment horizontal="center" vertical="center"/>
    </xf>
    <xf numFmtId="0" fontId="17" fillId="15" borderId="42" xfId="6" applyFont="1" applyFill="1" applyBorder="1" applyAlignment="1">
      <alignment horizontal="center" vertical="center"/>
    </xf>
    <xf numFmtId="0" fontId="17" fillId="15" borderId="47" xfId="6" applyFont="1" applyFill="1" applyBorder="1" applyAlignment="1">
      <alignment horizontal="center" vertical="center"/>
    </xf>
    <xf numFmtId="0" fontId="15" fillId="9" borderId="64" xfId="6" applyFont="1" applyFill="1" applyBorder="1" applyAlignment="1">
      <alignment horizontal="center"/>
    </xf>
    <xf numFmtId="0" fontId="15" fillId="15" borderId="57" xfId="6" applyFont="1" applyFill="1" applyBorder="1" applyAlignment="1">
      <alignment vertical="center"/>
    </xf>
    <xf numFmtId="0" fontId="15" fillId="15" borderId="59" xfId="6" applyFont="1" applyFill="1" applyBorder="1" applyAlignment="1">
      <alignment vertical="center"/>
    </xf>
    <xf numFmtId="0" fontId="29" fillId="10" borderId="61" xfId="0" applyFont="1" applyFill="1" applyBorder="1" applyAlignment="1">
      <alignment horizontal="center"/>
    </xf>
    <xf numFmtId="0" fontId="29" fillId="10" borderId="62" xfId="0" applyFont="1" applyFill="1" applyBorder="1" applyAlignment="1">
      <alignment horizontal="center"/>
    </xf>
    <xf numFmtId="0" fontId="29" fillId="10" borderId="63" xfId="0" applyFont="1" applyFill="1" applyBorder="1" applyAlignment="1">
      <alignment horizontal="center"/>
    </xf>
    <xf numFmtId="0" fontId="28" fillId="16" borderId="61" xfId="0" applyFont="1" applyFill="1" applyBorder="1" applyAlignment="1">
      <alignment horizontal="center"/>
    </xf>
    <xf numFmtId="0" fontId="28" fillId="16" borderId="62" xfId="0" applyFont="1" applyFill="1" applyBorder="1" applyAlignment="1">
      <alignment horizontal="center"/>
    </xf>
    <xf numFmtId="0" fontId="28" fillId="16" borderId="63" xfId="0" applyFont="1" applyFill="1" applyBorder="1" applyAlignment="1">
      <alignment horizontal="center"/>
    </xf>
    <xf numFmtId="0" fontId="32" fillId="12" borderId="61" xfId="0" applyFont="1" applyFill="1" applyBorder="1" applyAlignment="1">
      <alignment horizontal="center"/>
    </xf>
    <xf numFmtId="0" fontId="32" fillId="12" borderId="62" xfId="0" applyFont="1" applyFill="1" applyBorder="1" applyAlignment="1">
      <alignment horizontal="center"/>
    </xf>
    <xf numFmtId="0" fontId="32" fillId="12" borderId="63" xfId="0" applyFont="1" applyFill="1" applyBorder="1" applyAlignment="1">
      <alignment horizontal="center"/>
    </xf>
    <xf numFmtId="0" fontId="28" fillId="11" borderId="4" xfId="0" applyFont="1" applyFill="1" applyBorder="1" applyAlignment="1">
      <alignment horizontal="center" vertical="center"/>
    </xf>
    <xf numFmtId="0" fontId="28" fillId="11" borderId="11" xfId="0" applyFont="1" applyFill="1" applyBorder="1" applyAlignment="1">
      <alignment horizontal="center" vertical="center"/>
    </xf>
    <xf numFmtId="0" fontId="28" fillId="11" borderId="5" xfId="0" applyFont="1" applyFill="1" applyBorder="1" applyAlignment="1">
      <alignment horizontal="center"/>
    </xf>
    <xf numFmtId="0" fontId="28" fillId="11" borderId="26" xfId="0" applyFont="1" applyFill="1" applyBorder="1" applyAlignment="1">
      <alignment horizontal="center"/>
    </xf>
    <xf numFmtId="0" fontId="28" fillId="11" borderId="6" xfId="0" applyFont="1" applyFill="1" applyBorder="1" applyAlignment="1">
      <alignment horizontal="center"/>
    </xf>
    <xf numFmtId="0" fontId="28" fillId="11" borderId="7" xfId="0" applyFont="1" applyFill="1" applyBorder="1" applyAlignment="1">
      <alignment horizontal="center"/>
    </xf>
    <xf numFmtId="0" fontId="28" fillId="11" borderId="8" xfId="0" applyFont="1" applyFill="1" applyBorder="1" applyAlignment="1">
      <alignment horizontal="center"/>
    </xf>
    <xf numFmtId="0" fontId="28" fillId="11" borderId="12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87" fillId="0" borderId="0" xfId="0" applyFont="1" applyAlignment="1">
      <alignment horizontal="center"/>
    </xf>
    <xf numFmtId="14" fontId="28" fillId="0" borderId="0" xfId="0" applyNumberFormat="1" applyFont="1" applyAlignment="1">
      <alignment horizontal="center"/>
    </xf>
    <xf numFmtId="14" fontId="28" fillId="16" borderId="61" xfId="0" applyNumberFormat="1" applyFont="1" applyFill="1" applyBorder="1" applyAlignment="1">
      <alignment horizontal="center"/>
    </xf>
    <xf numFmtId="14" fontId="28" fillId="16" borderId="62" xfId="0" applyNumberFormat="1" applyFont="1" applyFill="1" applyBorder="1" applyAlignment="1">
      <alignment horizontal="center"/>
    </xf>
    <xf numFmtId="14" fontId="28" fillId="16" borderId="63" xfId="0" applyNumberFormat="1" applyFont="1" applyFill="1" applyBorder="1" applyAlignment="1">
      <alignment horizontal="center"/>
    </xf>
    <xf numFmtId="0" fontId="39" fillId="10" borderId="61" xfId="21" applyFont="1" applyFill="1" applyBorder="1" applyAlignment="1">
      <alignment horizontal="center"/>
    </xf>
    <xf numFmtId="0" fontId="39" fillId="10" borderId="62" xfId="21" applyFont="1" applyFill="1" applyBorder="1" applyAlignment="1">
      <alignment horizontal="center"/>
    </xf>
    <xf numFmtId="0" fontId="39" fillId="10" borderId="63" xfId="21" applyFont="1" applyFill="1" applyBorder="1" applyAlignment="1">
      <alignment horizontal="center"/>
    </xf>
    <xf numFmtId="0" fontId="28" fillId="11" borderId="3" xfId="21" applyFont="1" applyFill="1" applyBorder="1" applyAlignment="1">
      <alignment horizontal="center" wrapText="1"/>
    </xf>
    <xf numFmtId="0" fontId="28" fillId="11" borderId="76" xfId="21" applyFont="1" applyFill="1" applyBorder="1" applyAlignment="1">
      <alignment horizontal="center" wrapText="1"/>
    </xf>
    <xf numFmtId="0" fontId="28" fillId="11" borderId="79" xfId="21" applyFont="1" applyFill="1" applyBorder="1" applyAlignment="1">
      <alignment horizontal="center" wrapText="1"/>
    </xf>
    <xf numFmtId="0" fontId="28" fillId="10" borderId="77" xfId="21" applyFont="1" applyFill="1" applyBorder="1" applyAlignment="1">
      <alignment horizontal="center" vertical="justify"/>
    </xf>
    <xf numFmtId="0" fontId="28" fillId="10" borderId="81" xfId="21" applyFont="1" applyFill="1" applyBorder="1" applyAlignment="1">
      <alignment horizontal="center" vertical="justify"/>
    </xf>
    <xf numFmtId="0" fontId="28" fillId="10" borderId="80" xfId="21" applyFont="1" applyFill="1" applyBorder="1" applyAlignment="1">
      <alignment horizontal="center" wrapText="1"/>
    </xf>
    <xf numFmtId="0" fontId="28" fillId="10" borderId="82" xfId="21" applyFont="1" applyFill="1" applyBorder="1" applyAlignment="1">
      <alignment horizontal="center" wrapText="1"/>
    </xf>
    <xf numFmtId="0" fontId="28" fillId="10" borderId="61" xfId="21" applyFont="1" applyFill="1" applyBorder="1" applyAlignment="1">
      <alignment horizontal="center"/>
    </xf>
    <xf numFmtId="0" fontId="28" fillId="10" borderId="62" xfId="21" applyFont="1" applyFill="1" applyBorder="1" applyAlignment="1">
      <alignment horizontal="center"/>
    </xf>
    <xf numFmtId="0" fontId="28" fillId="10" borderId="63" xfId="21" applyFont="1" applyFill="1" applyBorder="1" applyAlignment="1">
      <alignment horizontal="center"/>
    </xf>
    <xf numFmtId="0" fontId="28" fillId="11" borderId="6" xfId="21" applyFont="1" applyFill="1" applyBorder="1" applyAlignment="1">
      <alignment horizontal="center" vertical="center"/>
    </xf>
    <xf numFmtId="0" fontId="28" fillId="11" borderId="75" xfId="21" applyFont="1" applyFill="1" applyBorder="1" applyAlignment="1">
      <alignment horizontal="center" vertical="center"/>
    </xf>
    <xf numFmtId="0" fontId="28" fillId="11" borderId="27" xfId="21" applyFont="1" applyFill="1" applyBorder="1" applyAlignment="1">
      <alignment horizontal="center" vertical="center"/>
    </xf>
    <xf numFmtId="0" fontId="28" fillId="11" borderId="8" xfId="21" applyFont="1" applyFill="1" applyBorder="1" applyAlignment="1">
      <alignment horizontal="center" wrapText="1"/>
    </xf>
    <xf numFmtId="0" fontId="28" fillId="11" borderId="30" xfId="21" applyFont="1" applyFill="1" applyBorder="1" applyAlignment="1">
      <alignment horizontal="center" wrapText="1"/>
    </xf>
    <xf numFmtId="0" fontId="28" fillId="11" borderId="29" xfId="21" applyFont="1" applyFill="1" applyBorder="1" applyAlignment="1">
      <alignment horizontal="center" wrapText="1"/>
    </xf>
    <xf numFmtId="0" fontId="28" fillId="11" borderId="7" xfId="21" applyFont="1" applyFill="1" applyBorder="1" applyAlignment="1">
      <alignment horizontal="center" wrapText="1"/>
    </xf>
    <xf numFmtId="0" fontId="28" fillId="11" borderId="28" xfId="21" applyFont="1" applyFill="1" applyBorder="1" applyAlignment="1">
      <alignment horizontal="center" wrapText="1"/>
    </xf>
    <xf numFmtId="0" fontId="28" fillId="11" borderId="8" xfId="21" applyFont="1" applyFill="1" applyBorder="1" applyAlignment="1">
      <alignment horizontal="left" vertical="center"/>
    </xf>
    <xf numFmtId="0" fontId="28" fillId="11" borderId="30" xfId="21" applyFont="1" applyFill="1" applyBorder="1" applyAlignment="1">
      <alignment horizontal="left" vertical="center"/>
    </xf>
    <xf numFmtId="0" fontId="28" fillId="11" borderId="29" xfId="21" applyFont="1" applyFill="1" applyBorder="1" applyAlignment="1">
      <alignment horizontal="left" vertical="center"/>
    </xf>
    <xf numFmtId="0" fontId="89" fillId="0" borderId="0" xfId="20" applyFont="1" applyAlignment="1">
      <alignment horizontal="center"/>
    </xf>
    <xf numFmtId="0" fontId="91" fillId="0" borderId="0" xfId="20" applyFont="1" applyAlignment="1">
      <alignment horizontal="center"/>
    </xf>
    <xf numFmtId="0" fontId="90" fillId="0" borderId="74" xfId="20" applyFont="1" applyBorder="1" applyAlignment="1">
      <alignment horizontal="center"/>
    </xf>
    <xf numFmtId="0" fontId="28" fillId="14" borderId="61" xfId="21" applyFont="1" applyFill="1" applyBorder="1" applyAlignment="1">
      <alignment horizontal="center"/>
    </xf>
    <xf numFmtId="0" fontId="28" fillId="14" borderId="62" xfId="21" applyFont="1" applyFill="1" applyBorder="1" applyAlignment="1">
      <alignment horizontal="center"/>
    </xf>
    <xf numFmtId="0" fontId="28" fillId="14" borderId="63" xfId="21" applyFont="1" applyFill="1" applyBorder="1" applyAlignment="1">
      <alignment horizontal="center"/>
    </xf>
    <xf numFmtId="0" fontId="33" fillId="14" borderId="61" xfId="24" applyFont="1" applyFill="1" applyBorder="1" applyAlignment="1">
      <alignment horizontal="center"/>
    </xf>
    <xf numFmtId="0" fontId="33" fillId="14" borderId="62" xfId="24" applyFont="1" applyFill="1" applyBorder="1" applyAlignment="1">
      <alignment horizontal="center"/>
    </xf>
    <xf numFmtId="0" fontId="33" fillId="14" borderId="63" xfId="24" applyFont="1" applyFill="1" applyBorder="1" applyAlignment="1">
      <alignment horizontal="center"/>
    </xf>
    <xf numFmtId="0" fontId="53" fillId="0" borderId="0" xfId="24" applyFont="1" applyAlignment="1">
      <alignment horizontal="center"/>
    </xf>
    <xf numFmtId="0" fontId="54" fillId="0" borderId="0" xfId="24" applyFont="1" applyAlignment="1">
      <alignment horizontal="center"/>
    </xf>
    <xf numFmtId="0" fontId="56" fillId="0" borderId="0" xfId="24" applyFont="1" applyAlignment="1">
      <alignment horizontal="left"/>
    </xf>
    <xf numFmtId="0" fontId="30" fillId="0" borderId="0" xfId="24" applyFont="1" applyAlignment="1">
      <alignment horizontal="left"/>
    </xf>
    <xf numFmtId="0" fontId="42" fillId="0" borderId="0" xfId="24" applyFont="1" applyAlignment="1">
      <alignment horizontal="center"/>
    </xf>
    <xf numFmtId="0" fontId="44" fillId="17" borderId="4" xfId="24" applyFont="1" applyFill="1" applyBorder="1" applyAlignment="1">
      <alignment horizontal="center"/>
    </xf>
    <xf numFmtId="0" fontId="44" fillId="17" borderId="17" xfId="24" applyFont="1" applyFill="1" applyBorder="1" applyAlignment="1">
      <alignment horizontal="center"/>
    </xf>
    <xf numFmtId="0" fontId="44" fillId="17" borderId="11" xfId="24" applyFont="1" applyFill="1" applyBorder="1" applyAlignment="1">
      <alignment horizontal="center"/>
    </xf>
    <xf numFmtId="0" fontId="30" fillId="14" borderId="61" xfId="24" applyFont="1" applyFill="1" applyBorder="1" applyAlignment="1">
      <alignment horizontal="center"/>
    </xf>
    <xf numFmtId="0" fontId="30" fillId="14" borderId="62" xfId="24" applyFont="1" applyFill="1" applyBorder="1" applyAlignment="1">
      <alignment horizontal="center"/>
    </xf>
    <xf numFmtId="0" fontId="30" fillId="14" borderId="63" xfId="24" applyFont="1" applyFill="1" applyBorder="1" applyAlignment="1">
      <alignment horizontal="center"/>
    </xf>
    <xf numFmtId="0" fontId="80" fillId="0" borderId="0" xfId="27" applyFont="1" applyAlignment="1">
      <alignment horizontal="center"/>
    </xf>
    <xf numFmtId="0" fontId="69" fillId="0" borderId="0" xfId="27" applyFont="1" applyAlignment="1">
      <alignment horizontal="center"/>
    </xf>
    <xf numFmtId="49" fontId="72" fillId="21" borderId="102" xfId="27" applyNumberFormat="1" applyFont="1" applyFill="1" applyBorder="1" applyAlignment="1">
      <alignment horizontal="center"/>
    </xf>
    <xf numFmtId="49" fontId="72" fillId="21" borderId="64" xfId="27" applyNumberFormat="1" applyFont="1" applyFill="1" applyBorder="1" applyAlignment="1">
      <alignment horizontal="center"/>
    </xf>
    <xf numFmtId="49" fontId="72" fillId="21" borderId="67" xfId="27" applyNumberFormat="1" applyFont="1" applyFill="1" applyBorder="1" applyAlignment="1">
      <alignment horizontal="center"/>
    </xf>
    <xf numFmtId="0" fontId="71" fillId="20" borderId="2" xfId="27" applyFont="1" applyFill="1" applyBorder="1" applyAlignment="1">
      <alignment horizontal="center"/>
    </xf>
    <xf numFmtId="0" fontId="71" fillId="20" borderId="102" xfId="27" applyFont="1" applyFill="1" applyBorder="1" applyAlignment="1">
      <alignment horizontal="center"/>
    </xf>
    <xf numFmtId="0" fontId="77" fillId="20" borderId="2" xfId="27" applyFont="1" applyFill="1" applyBorder="1" applyAlignment="1">
      <alignment horizontal="center"/>
    </xf>
    <xf numFmtId="0" fontId="77" fillId="20" borderId="64" xfId="27" applyFont="1" applyFill="1" applyBorder="1" applyAlignment="1">
      <alignment horizontal="center"/>
    </xf>
    <xf numFmtId="0" fontId="67" fillId="0" borderId="0" xfId="27" applyFont="1" applyAlignment="1">
      <alignment horizontal="center"/>
    </xf>
    <xf numFmtId="0" fontId="27" fillId="0" borderId="0" xfId="27" applyFont="1" applyAlignment="1">
      <alignment horizontal="left"/>
    </xf>
    <xf numFmtId="0" fontId="79" fillId="0" borderId="0" xfId="27" applyFont="1" applyAlignment="1">
      <alignment horizontal="left"/>
    </xf>
    <xf numFmtId="0" fontId="71" fillId="0" borderId="0" xfId="27" applyFont="1" applyAlignment="1">
      <alignment horizontal="center"/>
    </xf>
    <xf numFmtId="0" fontId="33" fillId="18" borderId="61" xfId="26" applyFont="1" applyFill="1" applyBorder="1" applyAlignment="1">
      <alignment horizontal="center"/>
    </xf>
    <xf numFmtId="0" fontId="33" fillId="18" borderId="62" xfId="26" applyFont="1" applyFill="1" applyBorder="1" applyAlignment="1">
      <alignment horizontal="center"/>
    </xf>
    <xf numFmtId="0" fontId="33" fillId="18" borderId="63" xfId="26" applyFont="1" applyFill="1" applyBorder="1" applyAlignment="1">
      <alignment horizontal="center"/>
    </xf>
    <xf numFmtId="0" fontId="58" fillId="0" borderId="0" xfId="26" applyFont="1" applyAlignment="1">
      <alignment horizontal="center"/>
    </xf>
    <xf numFmtId="49" fontId="33" fillId="17" borderId="4" xfId="26" applyNumberFormat="1" applyFont="1" applyFill="1" applyBorder="1" applyAlignment="1">
      <alignment horizontal="center" vertical="center"/>
    </xf>
    <xf numFmtId="49" fontId="33" fillId="17" borderId="17" xfId="26" applyNumberFormat="1" applyFont="1" applyFill="1" applyBorder="1" applyAlignment="1">
      <alignment horizontal="center" vertical="center"/>
    </xf>
    <xf numFmtId="49" fontId="47" fillId="17" borderId="17" xfId="26" applyNumberFormat="1" applyFont="1" applyFill="1" applyBorder="1" applyAlignment="1">
      <alignment horizontal="center" vertical="center"/>
    </xf>
    <xf numFmtId="49" fontId="47" fillId="17" borderId="11" xfId="26" applyNumberFormat="1" applyFont="1" applyFill="1" applyBorder="1" applyAlignment="1">
      <alignment horizontal="center" vertical="center"/>
    </xf>
    <xf numFmtId="0" fontId="30" fillId="18" borderId="61" xfId="26" applyFont="1" applyFill="1" applyBorder="1" applyAlignment="1">
      <alignment horizontal="center"/>
    </xf>
    <xf numFmtId="0" fontId="30" fillId="18" borderId="62" xfId="26" applyFont="1" applyFill="1" applyBorder="1" applyAlignment="1">
      <alignment horizontal="center"/>
    </xf>
    <xf numFmtId="0" fontId="30" fillId="18" borderId="63" xfId="26" applyFont="1" applyFill="1" applyBorder="1" applyAlignment="1">
      <alignment horizontal="center"/>
    </xf>
    <xf numFmtId="0" fontId="67" fillId="0" borderId="0" xfId="26" applyFont="1" applyAlignment="1">
      <alignment horizontal="left"/>
    </xf>
    <xf numFmtId="0" fontId="68" fillId="0" borderId="0" xfId="26" applyFont="1" applyAlignment="1">
      <alignment horizontal="left"/>
    </xf>
    <xf numFmtId="0" fontId="57" fillId="0" borderId="0" xfId="26" applyFont="1" applyAlignment="1">
      <alignment horizontal="left"/>
    </xf>
    <xf numFmtId="0" fontId="30" fillId="0" borderId="0" xfId="26" applyFont="1" applyAlignment="1">
      <alignment horizontal="center"/>
    </xf>
    <xf numFmtId="0" fontId="30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30" fillId="22" borderId="77" xfId="0" applyFont="1" applyFill="1" applyBorder="1" applyAlignment="1">
      <alignment horizontal="center"/>
    </xf>
    <xf numFmtId="0" fontId="30" fillId="22" borderId="78" xfId="0" applyFont="1" applyFill="1" applyBorder="1" applyAlignment="1">
      <alignment horizontal="center"/>
    </xf>
    <xf numFmtId="0" fontId="30" fillId="22" borderId="10" xfId="0" applyFont="1" applyFill="1" applyBorder="1" applyAlignment="1">
      <alignment horizontal="center"/>
    </xf>
    <xf numFmtId="0" fontId="30" fillId="22" borderId="81" xfId="0" applyFont="1" applyFill="1" applyBorder="1"/>
    <xf numFmtId="0" fontId="30" fillId="22" borderId="85" xfId="0" applyFont="1" applyFill="1" applyBorder="1" applyAlignment="1">
      <alignment horizontal="center"/>
    </xf>
    <xf numFmtId="0" fontId="30" fillId="22" borderId="85" xfId="0" applyFont="1" applyFill="1" applyBorder="1"/>
    <xf numFmtId="0" fontId="30" fillId="22" borderId="16" xfId="0" applyFont="1" applyFill="1" applyBorder="1"/>
    <xf numFmtId="0" fontId="30" fillId="2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3" fillId="0" borderId="7" xfId="0" applyFont="1" applyBorder="1"/>
    <xf numFmtId="2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30" fillId="22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33" fillId="0" borderId="23" xfId="0" applyFont="1" applyBorder="1"/>
    <xf numFmtId="2" fontId="0" fillId="0" borderId="23" xfId="0" applyNumberFormat="1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0" fontId="0" fillId="23" borderId="23" xfId="0" applyFill="1" applyBorder="1" applyAlignment="1">
      <alignment horizontal="center"/>
    </xf>
    <xf numFmtId="0" fontId="30" fillId="22" borderId="27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33" fillId="0" borderId="28" xfId="0" applyFont="1" applyBorder="1"/>
    <xf numFmtId="0" fontId="0" fillId="23" borderId="28" xfId="0" applyFill="1" applyBorder="1" applyAlignment="1">
      <alignment horizontal="center"/>
    </xf>
    <xf numFmtId="2" fontId="0" fillId="23" borderId="23" xfId="0" applyNumberFormat="1" applyFill="1" applyBorder="1" applyAlignment="1">
      <alignment horizontal="center"/>
    </xf>
    <xf numFmtId="167" fontId="0" fillId="0" borderId="23" xfId="0" applyNumberFormat="1" applyBorder="1" applyAlignment="1">
      <alignment horizontal="center"/>
    </xf>
    <xf numFmtId="167" fontId="0" fillId="23" borderId="23" xfId="0" applyNumberFormat="1" applyFill="1" applyBorder="1" applyAlignment="1">
      <alignment horizontal="center"/>
    </xf>
    <xf numFmtId="0" fontId="30" fillId="22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33" fillId="0" borderId="14" xfId="0" applyFont="1" applyBorder="1"/>
    <xf numFmtId="2" fontId="0" fillId="0" borderId="14" xfId="0" applyNumberFormat="1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23" borderId="7" xfId="0" applyNumberFormat="1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7" fontId="0" fillId="23" borderId="7" xfId="0" applyNumberFormat="1" applyFill="1" applyBorder="1" applyAlignment="1">
      <alignment horizontal="center"/>
    </xf>
    <xf numFmtId="0" fontId="30" fillId="22" borderId="32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33" fillId="0" borderId="33" xfId="0" applyFont="1" applyBorder="1"/>
    <xf numFmtId="2" fontId="0" fillId="0" borderId="33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0" fillId="0" borderId="87" xfId="0" applyBorder="1" applyAlignment="1">
      <alignment horizontal="center"/>
    </xf>
    <xf numFmtId="164" fontId="0" fillId="23" borderId="33" xfId="0" applyNumberFormat="1" applyFill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2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álna" xfId="0" builtinId="0" customBuiltin="1"/>
    <cellStyle name="Normálna 2" xfId="20" xr:uid="{00000000-0005-0000-0000-00000F000000}"/>
    <cellStyle name="Normálna 2 2" xfId="26" xr:uid="{00000000-0005-0000-0000-000010000000}"/>
    <cellStyle name="Normálna 2 2 2" xfId="27" xr:uid="{00000000-0005-0000-0000-000011000000}"/>
    <cellStyle name="Normálna 3" xfId="22" xr:uid="{00000000-0005-0000-0000-000012000000}"/>
    <cellStyle name="Normálna 4" xfId="23" xr:uid="{00000000-0005-0000-0000-000013000000}"/>
    <cellStyle name="Normálne 2" xfId="25" xr:uid="{00000000-0005-0000-0000-000014000000}"/>
    <cellStyle name="Normálne 2 2" xfId="24" xr:uid="{00000000-0005-0000-0000-000015000000}"/>
    <cellStyle name="normálne_Hárok1" xfId="21" xr:uid="{00000000-0005-0000-0000-000016000000}"/>
    <cellStyle name="Note" xfId="15" xr:uid="{00000000-0005-0000-0000-000017000000}"/>
    <cellStyle name="Result" xfId="16" xr:uid="{00000000-0005-0000-0000-000018000000}"/>
    <cellStyle name="Status" xfId="17" xr:uid="{00000000-0005-0000-0000-000019000000}"/>
    <cellStyle name="Text" xfId="18" xr:uid="{00000000-0005-0000-0000-00001A000000}"/>
    <cellStyle name="Warning" xfId="19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143706</xdr:colOff>
      <xdr:row>0</xdr:row>
      <xdr:rowOff>7393</xdr:rowOff>
    </xdr:from>
    <xdr:to>
      <xdr:col>2</xdr:col>
      <xdr:colOff>14894</xdr:colOff>
      <xdr:row>2</xdr:row>
      <xdr:rowOff>156042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0320FB-7AE5-9A4D-8B40-6B704553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3706" y="7393"/>
          <a:ext cx="385538" cy="5486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124656</xdr:colOff>
      <xdr:row>0</xdr:row>
      <xdr:rowOff>35968</xdr:rowOff>
    </xdr:from>
    <xdr:to>
      <xdr:col>1</xdr:col>
      <xdr:colOff>329219</xdr:colOff>
      <xdr:row>2</xdr:row>
      <xdr:rowOff>184617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8D4344-43D3-CF48-A0D7-D71A5296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656" y="35968"/>
          <a:ext cx="576038" cy="50107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124656</xdr:colOff>
      <xdr:row>0</xdr:row>
      <xdr:rowOff>35968</xdr:rowOff>
    </xdr:from>
    <xdr:to>
      <xdr:col>1</xdr:col>
      <xdr:colOff>329219</xdr:colOff>
      <xdr:row>2</xdr:row>
      <xdr:rowOff>184617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6821F2F-081A-2C43-A435-0095768D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656" y="35968"/>
          <a:ext cx="576038" cy="50107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Spi&#353;sk&#253;%20&#352;tiavnik.xls" TargetMode="External"/><Relationship Id="rId1" Type="http://schemas.openxmlformats.org/officeDocument/2006/relationships/externalLinkPath" Target="/Brutovsky/dhz/Users/HP/Documents/Documents/dhz/OV%20DPO/Dospel&#237;/S&#250;&#357;a&#382;e%20PHL%202012/Spi&#353;sk&#253;%20&#352;tiavni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Users/olive/Documents/Hasi&#269;i/Deti/POMH%202024/2024%20MH%20Lu&#269;ivn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olive/Documents/Hasi&#269;i/Deti/POMH%202024/2024%20MH%20Lu&#269;ivn&#225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Documents%20and%20Settings/a11528/Plocha/Sp.Teplica.xls" TargetMode="External"/><Relationship Id="rId1" Type="http://schemas.openxmlformats.org/officeDocument/2006/relationships/externalLinkPath" Target="/Brutovsky/dhz/Documents%20and%20Settings/a11528/Plocha/Sp.Teplica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Svit.xls" TargetMode="External"/><Relationship Id="rId1" Type="http://schemas.openxmlformats.org/officeDocument/2006/relationships/externalLinkPath" Target="/Brutovsky/dhz/Users/HP/Documents/Documents/dhz/OV%20DPO/Dospel&#237;/S&#250;&#357;a&#382;e%20PHL%202012/Svit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MMlynica.xls" TargetMode="External"/><Relationship Id="rId1" Type="http://schemas.openxmlformats.org/officeDocument/2006/relationships/externalLinkPath" Target="/Brutovsky/dhz/Users/HP/Documents/Documents/dhz/OV%20DPO/Dospel&#237;/S&#250;&#357;a&#382;e%20PHL%202012/MMlynic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&#352;t&#244;la.xls" TargetMode="External"/><Relationship Id="rId1" Type="http://schemas.openxmlformats.org/officeDocument/2006/relationships/externalLinkPath" Target="/Brutovsky/dhz/Users/HP/Documents/Documents/dhz/OV%20DPO/Dospel&#237;/S&#250;&#357;a&#382;e%20PHL%202012/&#352;t&#244;l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  <row r="25">
          <cell r="R25">
            <v>219.89999999999998</v>
          </cell>
        </row>
      </sheetData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p. Štiavnik"/>
      <sheetName val="Hist."/>
      <sheetName val="PHL-M"/>
      <sheetName val="PHL-Ž"/>
      <sheetName val="Hárok1"/>
    </sheetNames>
    <sheetDataSet>
      <sheetData sheetId="0">
        <row r="6">
          <cell r="F6">
            <v>16.989999999999998</v>
          </cell>
        </row>
        <row r="26">
          <cell r="F26" t="str">
            <v>NP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  <sheetName val="Sp.Sobota"/>
    </sheetNames>
    <sheetDataSet>
      <sheetData sheetId="0">
        <row r="6">
          <cell r="Q6">
            <v>100.46000000000001</v>
          </cell>
        </row>
        <row r="29">
          <cell r="Q29">
            <v>107.91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árok1"/>
      <sheetName val="Hárok2"/>
      <sheetName val="Hárok3"/>
      <sheetName val="Súťaž"/>
    </sheetNames>
    <sheetDataSet>
      <sheetData sheetId="0">
        <row r="6">
          <cell r="F6">
            <v>18.79</v>
          </cell>
        </row>
        <row r="30">
          <cell r="F30">
            <v>21.04</v>
          </cell>
        </row>
      </sheetData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úťaž"/>
      <sheetName val="Hist."/>
      <sheetName val="PHL muži"/>
      <sheetName val="PHL ženy"/>
      <sheetName val="Mlynica"/>
    </sheetNames>
    <sheetDataSet>
      <sheetData sheetId="0">
        <row r="6">
          <cell r="G6">
            <v>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lynica"/>
      <sheetName val="hist."/>
      <sheetName val="Hárok2"/>
      <sheetName val="Hárok3"/>
      <sheetName val="Štôla"/>
    </sheetNames>
    <sheetDataSet>
      <sheetData sheetId="0">
        <row r="6">
          <cell r="H6">
            <v>16.809999999999999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Štôla"/>
      <sheetName val="Hist."/>
      <sheetName val="PHL-M"/>
      <sheetName val="PHL-Ž"/>
      <sheetName val="Gerlachov"/>
    </sheetNames>
    <sheetDataSet>
      <sheetData sheetId="0">
        <row r="6">
          <cell r="H6">
            <v>20</v>
          </cell>
        </row>
        <row r="34">
          <cell r="H34">
            <v>10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  <sheetName val="Lučivná"/>
    </sheetNames>
    <sheetDataSet>
      <sheetData sheetId="0">
        <row r="6">
          <cell r="N6" t="str">
            <v>Výsledný</v>
          </cell>
        </row>
        <row r="21">
          <cell r="N21">
            <v>408.30000000000007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  <sheetName val="lučivná"/>
    </sheetNames>
    <sheetDataSet>
      <sheetData sheetId="0">
        <row r="6">
          <cell r="Q6">
            <v>86.2</v>
          </cell>
        </row>
        <row r="17">
          <cell r="Q17">
            <v>81.400000000000006</v>
          </cell>
        </row>
      </sheetData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workbookViewId="0">
      <selection activeCell="T39" sqref="T39"/>
    </sheetView>
  </sheetViews>
  <sheetFormatPr baseColWidth="10" defaultColWidth="9" defaultRowHeight="13"/>
  <cols>
    <col min="1" max="1" width="6.19921875" customWidth="1"/>
    <col min="2" max="2" width="6" customWidth="1"/>
    <col min="3" max="3" width="21.19921875" customWidth="1"/>
    <col min="4" max="4" width="7.796875" customWidth="1"/>
    <col min="5" max="5" width="5.796875" customWidth="1"/>
    <col min="6" max="6" width="8.19921875" customWidth="1"/>
    <col min="7" max="7" width="7.19921875" customWidth="1"/>
    <col min="8" max="8" width="5.3984375" customWidth="1"/>
    <col min="9" max="9" width="9.796875" customWidth="1"/>
    <col min="10" max="10" width="6.796875" customWidth="1"/>
    <col min="11" max="11" width="5.796875" customWidth="1"/>
    <col min="12" max="12" width="7.796875" customWidth="1"/>
    <col min="13" max="13" width="6.796875" customWidth="1"/>
    <col min="14" max="14" width="10.796875" customWidth="1"/>
    <col min="15" max="15" width="9.796875" customWidth="1"/>
    <col min="16" max="16" width="5.19921875" customWidth="1"/>
  </cols>
  <sheetData>
    <row r="1" spans="1:16">
      <c r="A1" s="390" t="s">
        <v>312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16">
      <c r="A2" s="391" t="s">
        <v>314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</row>
    <row r="3" spans="1:16" ht="14" thickBot="1">
      <c r="A3" s="392" t="s">
        <v>313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</row>
    <row r="4" spans="1:16" ht="14" thickBot="1">
      <c r="A4" s="394" t="s">
        <v>162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6"/>
    </row>
    <row r="5" spans="1:16" ht="16">
      <c r="A5" s="397" t="s">
        <v>315</v>
      </c>
      <c r="B5" s="399" t="s">
        <v>1</v>
      </c>
      <c r="C5" s="401" t="s">
        <v>2</v>
      </c>
      <c r="D5" s="403" t="s">
        <v>3</v>
      </c>
      <c r="E5" s="404"/>
      <c r="F5" s="405"/>
      <c r="G5" s="406" t="s">
        <v>4</v>
      </c>
      <c r="H5" s="404"/>
      <c r="I5" s="407"/>
      <c r="J5" s="403" t="s">
        <v>310</v>
      </c>
      <c r="K5" s="404"/>
      <c r="L5" s="405"/>
      <c r="M5" s="145"/>
      <c r="N5" s="408" t="s">
        <v>5</v>
      </c>
      <c r="O5" s="414" t="s">
        <v>6</v>
      </c>
      <c r="P5" s="416" t="s">
        <v>7</v>
      </c>
    </row>
    <row r="6" spans="1:16" ht="25" thickBot="1">
      <c r="A6" s="398"/>
      <c r="B6" s="400"/>
      <c r="C6" s="402"/>
      <c r="D6" s="146" t="s">
        <v>8</v>
      </c>
      <c r="E6" s="147" t="s">
        <v>9</v>
      </c>
      <c r="F6" s="148" t="s">
        <v>10</v>
      </c>
      <c r="G6" s="149" t="s">
        <v>8</v>
      </c>
      <c r="H6" s="147" t="s">
        <v>9</v>
      </c>
      <c r="I6" s="150" t="s">
        <v>10</v>
      </c>
      <c r="J6" s="146" t="s">
        <v>8</v>
      </c>
      <c r="K6" s="147" t="s">
        <v>9</v>
      </c>
      <c r="L6" s="148" t="s">
        <v>10</v>
      </c>
      <c r="M6" s="151" t="s">
        <v>11</v>
      </c>
      <c r="N6" s="409"/>
      <c r="O6" s="415"/>
      <c r="P6" s="417"/>
    </row>
    <row r="7" spans="1:16" ht="14">
      <c r="A7" s="152" t="s">
        <v>12</v>
      </c>
      <c r="B7" s="77">
        <v>22</v>
      </c>
      <c r="C7" s="346" t="s">
        <v>81</v>
      </c>
      <c r="D7" s="78">
        <v>30.1</v>
      </c>
      <c r="E7" s="79">
        <v>0</v>
      </c>
      <c r="F7" s="80">
        <f t="shared" ref="F7:F25" si="0">SUM(D7:E7)</f>
        <v>30.1</v>
      </c>
      <c r="G7" s="81">
        <v>25.1</v>
      </c>
      <c r="H7" s="82">
        <v>0</v>
      </c>
      <c r="I7" s="83">
        <f t="shared" ref="I7:I25" si="1">SUM(G7:H7)</f>
        <v>25.1</v>
      </c>
      <c r="J7" s="78">
        <v>13.7</v>
      </c>
      <c r="K7" s="82">
        <v>0</v>
      </c>
      <c r="L7" s="84">
        <f t="shared" ref="L7:L25" si="2">SUM(J7,K7)</f>
        <v>13.7</v>
      </c>
      <c r="M7" s="158">
        <v>4</v>
      </c>
      <c r="N7" s="85">
        <f t="shared" ref="N7:N25" si="3">SUM(F7,I7,L7,)-M7</f>
        <v>64.900000000000006</v>
      </c>
      <c r="O7" s="86">
        <f t="shared" ref="O7:O26" si="4">SUM(N7-$N$7)</f>
        <v>0</v>
      </c>
      <c r="P7" s="352">
        <v>20</v>
      </c>
    </row>
    <row r="8" spans="1:16" ht="14">
      <c r="A8" s="153" t="s">
        <v>13</v>
      </c>
      <c r="B8" s="59">
        <v>2</v>
      </c>
      <c r="C8" s="347" t="s">
        <v>60</v>
      </c>
      <c r="D8" s="63">
        <v>31.4</v>
      </c>
      <c r="E8" s="1">
        <v>2</v>
      </c>
      <c r="F8" s="64">
        <f t="shared" si="0"/>
        <v>33.4</v>
      </c>
      <c r="G8" s="60">
        <v>28.7</v>
      </c>
      <c r="H8" s="2">
        <v>0</v>
      </c>
      <c r="I8" s="68">
        <f t="shared" si="1"/>
        <v>28.7</v>
      </c>
      <c r="J8" s="63">
        <v>12.9</v>
      </c>
      <c r="K8" s="2">
        <v>0</v>
      </c>
      <c r="L8" s="70">
        <f t="shared" si="2"/>
        <v>12.9</v>
      </c>
      <c r="M8" s="159">
        <v>4</v>
      </c>
      <c r="N8" s="75">
        <f t="shared" si="3"/>
        <v>71</v>
      </c>
      <c r="O8" s="73">
        <f t="shared" si="4"/>
        <v>6.0999999999999943</v>
      </c>
      <c r="P8" s="353">
        <v>19</v>
      </c>
    </row>
    <row r="9" spans="1:16" ht="14">
      <c r="A9" s="153" t="s">
        <v>14</v>
      </c>
      <c r="B9" s="59">
        <v>9</v>
      </c>
      <c r="C9" s="347" t="s">
        <v>65</v>
      </c>
      <c r="D9" s="63">
        <v>29.9</v>
      </c>
      <c r="E9" s="1">
        <v>0</v>
      </c>
      <c r="F9" s="64">
        <f t="shared" si="0"/>
        <v>29.9</v>
      </c>
      <c r="G9" s="60">
        <v>28.7</v>
      </c>
      <c r="H9" s="2">
        <v>2</v>
      </c>
      <c r="I9" s="68">
        <f t="shared" si="1"/>
        <v>30.7</v>
      </c>
      <c r="J9" s="63">
        <v>13.4</v>
      </c>
      <c r="K9" s="2">
        <v>0</v>
      </c>
      <c r="L9" s="70">
        <f t="shared" si="2"/>
        <v>13.4</v>
      </c>
      <c r="M9" s="159">
        <v>2</v>
      </c>
      <c r="N9" s="75">
        <f t="shared" si="3"/>
        <v>72</v>
      </c>
      <c r="O9" s="73">
        <f t="shared" si="4"/>
        <v>7.0999999999999943</v>
      </c>
      <c r="P9" s="353">
        <v>18</v>
      </c>
    </row>
    <row r="10" spans="1:16" ht="14">
      <c r="A10" s="153" t="s">
        <v>15</v>
      </c>
      <c r="B10" s="59">
        <v>30</v>
      </c>
      <c r="C10" s="347" t="s">
        <v>76</v>
      </c>
      <c r="D10" s="63">
        <v>31.2</v>
      </c>
      <c r="E10" s="1">
        <v>0</v>
      </c>
      <c r="F10" s="64">
        <f t="shared" si="0"/>
        <v>31.2</v>
      </c>
      <c r="G10" s="60">
        <v>33.6</v>
      </c>
      <c r="H10" s="2">
        <v>0</v>
      </c>
      <c r="I10" s="68">
        <f t="shared" si="1"/>
        <v>33.6</v>
      </c>
      <c r="J10" s="63">
        <v>13.5</v>
      </c>
      <c r="K10" s="2">
        <v>0</v>
      </c>
      <c r="L10" s="70">
        <f t="shared" si="2"/>
        <v>13.5</v>
      </c>
      <c r="M10" s="159">
        <v>4</v>
      </c>
      <c r="N10" s="75">
        <f t="shared" si="3"/>
        <v>74.3</v>
      </c>
      <c r="O10" s="73">
        <f t="shared" si="4"/>
        <v>9.3999999999999915</v>
      </c>
      <c r="P10" s="353" t="s">
        <v>304</v>
      </c>
    </row>
    <row r="11" spans="1:16" ht="14">
      <c r="A11" s="153" t="s">
        <v>16</v>
      </c>
      <c r="B11" s="59">
        <v>21</v>
      </c>
      <c r="C11" s="347" t="s">
        <v>77</v>
      </c>
      <c r="D11" s="63">
        <v>32</v>
      </c>
      <c r="E11" s="1">
        <v>0</v>
      </c>
      <c r="F11" s="64">
        <f t="shared" si="0"/>
        <v>32</v>
      </c>
      <c r="G11" s="60">
        <v>32.299999999999997</v>
      </c>
      <c r="H11" s="2">
        <v>0</v>
      </c>
      <c r="I11" s="68">
        <f t="shared" si="1"/>
        <v>32.299999999999997</v>
      </c>
      <c r="J11" s="63">
        <v>15.4</v>
      </c>
      <c r="K11" s="2">
        <v>0</v>
      </c>
      <c r="L11" s="70">
        <f t="shared" si="2"/>
        <v>15.4</v>
      </c>
      <c r="M11" s="159">
        <v>4</v>
      </c>
      <c r="N11" s="75">
        <f t="shared" si="3"/>
        <v>75.7</v>
      </c>
      <c r="O11" s="73">
        <f t="shared" si="4"/>
        <v>10.799999999999997</v>
      </c>
      <c r="P11" s="353">
        <v>17</v>
      </c>
    </row>
    <row r="12" spans="1:16" ht="14">
      <c r="A12" s="153" t="s">
        <v>17</v>
      </c>
      <c r="B12" s="59">
        <v>3</v>
      </c>
      <c r="C12" s="347" t="s">
        <v>61</v>
      </c>
      <c r="D12" s="63">
        <v>32.4</v>
      </c>
      <c r="E12" s="1">
        <v>0</v>
      </c>
      <c r="F12" s="64">
        <f t="shared" si="0"/>
        <v>32.4</v>
      </c>
      <c r="G12" s="60">
        <v>32.299999999999997</v>
      </c>
      <c r="H12" s="2">
        <v>2</v>
      </c>
      <c r="I12" s="68">
        <f t="shared" si="1"/>
        <v>34.299999999999997</v>
      </c>
      <c r="J12" s="63">
        <v>14.5</v>
      </c>
      <c r="K12" s="2">
        <v>0</v>
      </c>
      <c r="L12" s="70">
        <f t="shared" si="2"/>
        <v>14.5</v>
      </c>
      <c r="M12" s="159">
        <v>4</v>
      </c>
      <c r="N12" s="75">
        <f t="shared" si="3"/>
        <v>77.199999999999989</v>
      </c>
      <c r="O12" s="73">
        <f t="shared" si="4"/>
        <v>12.299999999999983</v>
      </c>
      <c r="P12" s="353">
        <v>16</v>
      </c>
    </row>
    <row r="13" spans="1:16" ht="14">
      <c r="A13" s="153" t="s">
        <v>18</v>
      </c>
      <c r="B13" s="59">
        <v>6</v>
      </c>
      <c r="C13" s="347" t="s">
        <v>64</v>
      </c>
      <c r="D13" s="65">
        <v>34.1</v>
      </c>
      <c r="E13" s="1">
        <v>0</v>
      </c>
      <c r="F13" s="64">
        <f t="shared" si="0"/>
        <v>34.1</v>
      </c>
      <c r="G13" s="61">
        <v>37</v>
      </c>
      <c r="H13" s="3">
        <v>0</v>
      </c>
      <c r="I13" s="68">
        <f t="shared" si="1"/>
        <v>37</v>
      </c>
      <c r="J13" s="65">
        <v>16.7</v>
      </c>
      <c r="K13" s="3">
        <v>0</v>
      </c>
      <c r="L13" s="70">
        <f t="shared" si="2"/>
        <v>16.7</v>
      </c>
      <c r="M13" s="160">
        <v>4</v>
      </c>
      <c r="N13" s="75">
        <f t="shared" si="3"/>
        <v>83.8</v>
      </c>
      <c r="O13" s="73">
        <f t="shared" si="4"/>
        <v>18.899999999999991</v>
      </c>
      <c r="P13" s="353">
        <v>15</v>
      </c>
    </row>
    <row r="14" spans="1:16" ht="14">
      <c r="A14" s="153" t="s">
        <v>19</v>
      </c>
      <c r="B14" s="59">
        <v>12</v>
      </c>
      <c r="C14" s="347" t="s">
        <v>69</v>
      </c>
      <c r="D14" s="63">
        <v>35.299999999999997</v>
      </c>
      <c r="E14" s="1">
        <v>0</v>
      </c>
      <c r="F14" s="64">
        <f t="shared" si="0"/>
        <v>35.299999999999997</v>
      </c>
      <c r="G14" s="60">
        <v>34.6</v>
      </c>
      <c r="H14" s="2">
        <v>2</v>
      </c>
      <c r="I14" s="68">
        <f t="shared" si="1"/>
        <v>36.6</v>
      </c>
      <c r="J14" s="63">
        <v>16.399999999999999</v>
      </c>
      <c r="K14" s="2">
        <v>0</v>
      </c>
      <c r="L14" s="70">
        <f t="shared" si="2"/>
        <v>16.399999999999999</v>
      </c>
      <c r="M14" s="159">
        <v>4</v>
      </c>
      <c r="N14" s="75">
        <f t="shared" si="3"/>
        <v>84.300000000000011</v>
      </c>
      <c r="O14" s="73">
        <f t="shared" si="4"/>
        <v>19.400000000000006</v>
      </c>
      <c r="P14" s="353">
        <v>14</v>
      </c>
    </row>
    <row r="15" spans="1:16" ht="14">
      <c r="A15" s="153" t="s">
        <v>20</v>
      </c>
      <c r="B15" s="59">
        <v>5</v>
      </c>
      <c r="C15" s="347" t="s">
        <v>63</v>
      </c>
      <c r="D15" s="63">
        <v>36.200000000000003</v>
      </c>
      <c r="E15" s="1">
        <v>0</v>
      </c>
      <c r="F15" s="64">
        <f t="shared" si="0"/>
        <v>36.200000000000003</v>
      </c>
      <c r="G15" s="60">
        <v>28.8</v>
      </c>
      <c r="H15" s="2">
        <v>2</v>
      </c>
      <c r="I15" s="68">
        <f t="shared" si="1"/>
        <v>30.8</v>
      </c>
      <c r="J15" s="63">
        <v>19.7</v>
      </c>
      <c r="K15" s="2">
        <v>0</v>
      </c>
      <c r="L15" s="70">
        <f t="shared" si="2"/>
        <v>19.7</v>
      </c>
      <c r="M15" s="159">
        <v>2</v>
      </c>
      <c r="N15" s="75">
        <f t="shared" si="3"/>
        <v>84.7</v>
      </c>
      <c r="O15" s="73">
        <f t="shared" si="4"/>
        <v>19.799999999999997</v>
      </c>
      <c r="P15" s="353">
        <v>13</v>
      </c>
    </row>
    <row r="16" spans="1:16" ht="14">
      <c r="A16" s="153" t="s">
        <v>21</v>
      </c>
      <c r="B16" s="59">
        <v>8</v>
      </c>
      <c r="C16" s="347" t="s">
        <v>71</v>
      </c>
      <c r="D16" s="63">
        <v>36.299999999999997</v>
      </c>
      <c r="E16" s="1">
        <v>2</v>
      </c>
      <c r="F16" s="64">
        <f t="shared" si="0"/>
        <v>38.299999999999997</v>
      </c>
      <c r="G16" s="60">
        <v>35.700000000000003</v>
      </c>
      <c r="H16" s="2">
        <v>0</v>
      </c>
      <c r="I16" s="68">
        <f t="shared" si="1"/>
        <v>35.700000000000003</v>
      </c>
      <c r="J16" s="63">
        <v>16.5</v>
      </c>
      <c r="K16" s="2">
        <v>0</v>
      </c>
      <c r="L16" s="70">
        <f t="shared" si="2"/>
        <v>16.5</v>
      </c>
      <c r="M16" s="159">
        <v>4</v>
      </c>
      <c r="N16" s="75">
        <f t="shared" si="3"/>
        <v>86.5</v>
      </c>
      <c r="O16" s="73">
        <f t="shared" si="4"/>
        <v>21.599999999999994</v>
      </c>
      <c r="P16" s="353">
        <v>12</v>
      </c>
    </row>
    <row r="17" spans="1:16" ht="14">
      <c r="A17" s="153" t="s">
        <v>22</v>
      </c>
      <c r="B17" s="59">
        <v>29</v>
      </c>
      <c r="C17" s="347" t="s">
        <v>66</v>
      </c>
      <c r="D17" s="63">
        <v>36.700000000000003</v>
      </c>
      <c r="E17" s="1">
        <v>0</v>
      </c>
      <c r="F17" s="64">
        <f t="shared" si="0"/>
        <v>36.700000000000003</v>
      </c>
      <c r="G17" s="60">
        <v>33.200000000000003</v>
      </c>
      <c r="H17" s="2">
        <v>2</v>
      </c>
      <c r="I17" s="68">
        <f t="shared" si="1"/>
        <v>35.200000000000003</v>
      </c>
      <c r="J17" s="63">
        <v>18.8</v>
      </c>
      <c r="K17" s="2">
        <v>0</v>
      </c>
      <c r="L17" s="70">
        <f t="shared" si="2"/>
        <v>18.8</v>
      </c>
      <c r="M17" s="159">
        <v>2</v>
      </c>
      <c r="N17" s="75">
        <f t="shared" si="3"/>
        <v>88.7</v>
      </c>
      <c r="O17" s="73">
        <f t="shared" si="4"/>
        <v>23.799999999999997</v>
      </c>
      <c r="P17" s="353">
        <v>11</v>
      </c>
    </row>
    <row r="18" spans="1:16" ht="14">
      <c r="A18" s="153" t="s">
        <v>23</v>
      </c>
      <c r="B18" s="59">
        <v>16</v>
      </c>
      <c r="C18" s="347" t="s">
        <v>75</v>
      </c>
      <c r="D18" s="63">
        <v>38.200000000000003</v>
      </c>
      <c r="E18" s="1">
        <v>0</v>
      </c>
      <c r="F18" s="64">
        <f t="shared" si="0"/>
        <v>38.200000000000003</v>
      </c>
      <c r="G18" s="60">
        <v>35.1</v>
      </c>
      <c r="H18" s="2">
        <v>2</v>
      </c>
      <c r="I18" s="68">
        <f t="shared" si="1"/>
        <v>37.1</v>
      </c>
      <c r="J18" s="63">
        <v>23.3</v>
      </c>
      <c r="K18" s="2">
        <v>0</v>
      </c>
      <c r="L18" s="70">
        <f t="shared" si="2"/>
        <v>23.3</v>
      </c>
      <c r="M18" s="159">
        <v>8</v>
      </c>
      <c r="N18" s="75">
        <f t="shared" si="3"/>
        <v>90.600000000000009</v>
      </c>
      <c r="O18" s="73">
        <f t="shared" si="4"/>
        <v>25.700000000000003</v>
      </c>
      <c r="P18" s="353">
        <v>10</v>
      </c>
    </row>
    <row r="19" spans="1:16" ht="14">
      <c r="A19" s="153" t="s">
        <v>24</v>
      </c>
      <c r="B19" s="59">
        <v>26</v>
      </c>
      <c r="C19" s="347" t="s">
        <v>74</v>
      </c>
      <c r="D19" s="63">
        <v>39.5</v>
      </c>
      <c r="E19" s="1">
        <v>0</v>
      </c>
      <c r="F19" s="64">
        <f t="shared" si="0"/>
        <v>39.5</v>
      </c>
      <c r="G19" s="60">
        <v>38.4</v>
      </c>
      <c r="H19" s="2">
        <v>2</v>
      </c>
      <c r="I19" s="68">
        <f t="shared" si="1"/>
        <v>40.4</v>
      </c>
      <c r="J19" s="63">
        <v>21.4</v>
      </c>
      <c r="K19" s="2">
        <v>0</v>
      </c>
      <c r="L19" s="70">
        <f t="shared" si="2"/>
        <v>21.4</v>
      </c>
      <c r="M19" s="159">
        <v>8</v>
      </c>
      <c r="N19" s="75">
        <f t="shared" si="3"/>
        <v>93.300000000000011</v>
      </c>
      <c r="O19" s="73">
        <f t="shared" si="4"/>
        <v>28.400000000000006</v>
      </c>
      <c r="P19" s="353" t="s">
        <v>304</v>
      </c>
    </row>
    <row r="20" spans="1:16" ht="14">
      <c r="A20" s="153" t="s">
        <v>25</v>
      </c>
      <c r="B20" s="59">
        <v>19</v>
      </c>
      <c r="C20" s="347" t="s">
        <v>80</v>
      </c>
      <c r="D20" s="63">
        <v>44.3</v>
      </c>
      <c r="E20" s="1">
        <v>2</v>
      </c>
      <c r="F20" s="64">
        <f t="shared" si="0"/>
        <v>46.3</v>
      </c>
      <c r="G20" s="60">
        <v>35.5</v>
      </c>
      <c r="H20" s="2">
        <v>0</v>
      </c>
      <c r="I20" s="68">
        <f t="shared" si="1"/>
        <v>35.5</v>
      </c>
      <c r="J20" s="63">
        <v>23.2</v>
      </c>
      <c r="K20" s="2">
        <v>0</v>
      </c>
      <c r="L20" s="70">
        <f t="shared" si="2"/>
        <v>23.2</v>
      </c>
      <c r="M20" s="159">
        <v>8</v>
      </c>
      <c r="N20" s="75">
        <f t="shared" si="3"/>
        <v>97</v>
      </c>
      <c r="O20" s="73">
        <f t="shared" si="4"/>
        <v>32.099999999999994</v>
      </c>
      <c r="P20" s="353">
        <v>9</v>
      </c>
    </row>
    <row r="21" spans="1:16" ht="14">
      <c r="A21" s="153" t="s">
        <v>26</v>
      </c>
      <c r="B21" s="59">
        <v>18</v>
      </c>
      <c r="C21" s="347" t="s">
        <v>73</v>
      </c>
      <c r="D21" s="63">
        <v>38.9</v>
      </c>
      <c r="E21" s="1">
        <v>0</v>
      </c>
      <c r="F21" s="64">
        <f t="shared" si="0"/>
        <v>38.9</v>
      </c>
      <c r="G21" s="60">
        <v>40.5</v>
      </c>
      <c r="H21" s="2">
        <v>2</v>
      </c>
      <c r="I21" s="68">
        <f t="shared" si="1"/>
        <v>42.5</v>
      </c>
      <c r="J21" s="63">
        <v>22.3</v>
      </c>
      <c r="K21" s="2">
        <v>0</v>
      </c>
      <c r="L21" s="70">
        <f t="shared" si="2"/>
        <v>22.3</v>
      </c>
      <c r="M21" s="159">
        <v>6</v>
      </c>
      <c r="N21" s="75">
        <f t="shared" si="3"/>
        <v>97.7</v>
      </c>
      <c r="O21" s="73">
        <f t="shared" si="4"/>
        <v>32.799999999999997</v>
      </c>
      <c r="P21" s="353">
        <v>8</v>
      </c>
    </row>
    <row r="22" spans="1:16" ht="14">
      <c r="A22" s="153" t="s">
        <v>27</v>
      </c>
      <c r="B22" s="59">
        <v>15</v>
      </c>
      <c r="C22" s="347" t="s">
        <v>70</v>
      </c>
      <c r="D22" s="63">
        <v>54.6</v>
      </c>
      <c r="E22" s="1">
        <v>2</v>
      </c>
      <c r="F22" s="64">
        <f t="shared" si="0"/>
        <v>56.6</v>
      </c>
      <c r="G22" s="60">
        <v>44.2</v>
      </c>
      <c r="H22" s="2">
        <v>0</v>
      </c>
      <c r="I22" s="68">
        <f t="shared" si="1"/>
        <v>44.2</v>
      </c>
      <c r="J22" s="63">
        <v>23.3</v>
      </c>
      <c r="K22" s="2">
        <v>0</v>
      </c>
      <c r="L22" s="70">
        <f t="shared" si="2"/>
        <v>23.3</v>
      </c>
      <c r="M22" s="157">
        <v>8</v>
      </c>
      <c r="N22" s="75">
        <f t="shared" si="3"/>
        <v>116.10000000000001</v>
      </c>
      <c r="O22" s="73">
        <f t="shared" si="4"/>
        <v>51.2</v>
      </c>
      <c r="P22" s="353">
        <v>7</v>
      </c>
    </row>
    <row r="23" spans="1:16" ht="14">
      <c r="A23" s="153" t="s">
        <v>28</v>
      </c>
      <c r="B23" s="59">
        <v>10</v>
      </c>
      <c r="C23" s="347" t="s">
        <v>67</v>
      </c>
      <c r="D23" s="63">
        <v>54.1</v>
      </c>
      <c r="E23" s="1">
        <v>0</v>
      </c>
      <c r="F23" s="64">
        <f t="shared" si="0"/>
        <v>54.1</v>
      </c>
      <c r="G23" s="60">
        <v>46.4</v>
      </c>
      <c r="H23" s="2">
        <v>0</v>
      </c>
      <c r="I23" s="68">
        <f t="shared" si="1"/>
        <v>46.4</v>
      </c>
      <c r="J23" s="63">
        <v>26</v>
      </c>
      <c r="K23" s="2">
        <v>0</v>
      </c>
      <c r="L23" s="70">
        <f t="shared" si="2"/>
        <v>26</v>
      </c>
      <c r="M23" s="72">
        <v>10</v>
      </c>
      <c r="N23" s="75">
        <f t="shared" si="3"/>
        <v>116.5</v>
      </c>
      <c r="O23" s="73">
        <f t="shared" si="4"/>
        <v>51.599999999999994</v>
      </c>
      <c r="P23" s="353">
        <v>6</v>
      </c>
    </row>
    <row r="24" spans="1:16" ht="14">
      <c r="A24" s="153" t="s">
        <v>29</v>
      </c>
      <c r="B24" s="59">
        <v>25</v>
      </c>
      <c r="C24" s="347" t="s">
        <v>79</v>
      </c>
      <c r="D24" s="63">
        <v>48.3</v>
      </c>
      <c r="E24" s="1">
        <v>0</v>
      </c>
      <c r="F24" s="64">
        <f t="shared" si="0"/>
        <v>48.3</v>
      </c>
      <c r="G24" s="60">
        <v>45.7</v>
      </c>
      <c r="H24" s="2">
        <v>0</v>
      </c>
      <c r="I24" s="68">
        <f t="shared" si="1"/>
        <v>45.7</v>
      </c>
      <c r="J24" s="63">
        <v>36.200000000000003</v>
      </c>
      <c r="K24" s="2">
        <v>0</v>
      </c>
      <c r="L24" s="70">
        <f t="shared" si="2"/>
        <v>36.200000000000003</v>
      </c>
      <c r="M24" s="72">
        <v>8</v>
      </c>
      <c r="N24" s="75">
        <f t="shared" si="3"/>
        <v>122.19999999999999</v>
      </c>
      <c r="O24" s="73">
        <f t="shared" si="4"/>
        <v>57.299999999999983</v>
      </c>
      <c r="P24" s="353">
        <v>5</v>
      </c>
    </row>
    <row r="25" spans="1:16" ht="15" thickBot="1">
      <c r="A25" s="267" t="s">
        <v>30</v>
      </c>
      <c r="B25" s="268">
        <v>24</v>
      </c>
      <c r="C25" s="348" t="s">
        <v>82</v>
      </c>
      <c r="D25" s="269">
        <v>53.4</v>
      </c>
      <c r="E25" s="270">
        <v>0</v>
      </c>
      <c r="F25" s="271">
        <f t="shared" si="0"/>
        <v>53.4</v>
      </c>
      <c r="G25" s="272">
        <v>62.7</v>
      </c>
      <c r="H25" s="273">
        <v>0</v>
      </c>
      <c r="I25" s="274">
        <f t="shared" si="1"/>
        <v>62.7</v>
      </c>
      <c r="J25" s="269">
        <v>36.4</v>
      </c>
      <c r="K25" s="273">
        <v>0</v>
      </c>
      <c r="L25" s="275">
        <f t="shared" si="2"/>
        <v>36.4</v>
      </c>
      <c r="M25" s="276">
        <v>4</v>
      </c>
      <c r="N25" s="277">
        <f t="shared" si="3"/>
        <v>148.5</v>
      </c>
      <c r="O25" s="278">
        <f t="shared" si="4"/>
        <v>83.6</v>
      </c>
      <c r="P25" s="354">
        <v>4</v>
      </c>
    </row>
    <row r="26" spans="1:16" ht="15" thickBot="1">
      <c r="A26" s="359" t="s">
        <v>32</v>
      </c>
      <c r="B26" s="279">
        <v>1</v>
      </c>
      <c r="C26" s="360" t="s">
        <v>328</v>
      </c>
      <c r="D26" s="280">
        <v>44.6</v>
      </c>
      <c r="E26" s="281">
        <v>0</v>
      </c>
      <c r="F26" s="282">
        <f t="shared" ref="F26" si="5">SUM(D26:E26)</f>
        <v>44.6</v>
      </c>
      <c r="G26" s="283">
        <v>43.7</v>
      </c>
      <c r="H26" s="284">
        <v>2</v>
      </c>
      <c r="I26" s="285">
        <f t="shared" ref="I26" si="6">SUM(G26:H26)</f>
        <v>45.7</v>
      </c>
      <c r="J26" s="280">
        <v>23.4</v>
      </c>
      <c r="K26" s="284">
        <v>4</v>
      </c>
      <c r="L26" s="286">
        <f t="shared" ref="L26" si="7">SUM(J26,K26)</f>
        <v>27.4</v>
      </c>
      <c r="M26" s="289">
        <v>4</v>
      </c>
      <c r="N26" s="287">
        <f t="shared" ref="N26" si="8">SUM(F26,I26,L26,)-M26</f>
        <v>113.70000000000002</v>
      </c>
      <c r="O26" s="288">
        <f t="shared" si="4"/>
        <v>48.800000000000011</v>
      </c>
      <c r="P26" s="361">
        <v>1</v>
      </c>
    </row>
    <row r="27" spans="1:16" ht="14" thickBot="1">
      <c r="A27" s="418" t="s">
        <v>33</v>
      </c>
      <c r="B27" s="418"/>
      <c r="C27" s="418"/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</row>
    <row r="28" spans="1:16" ht="16">
      <c r="A28" s="419" t="s">
        <v>0</v>
      </c>
      <c r="B28" s="399" t="s">
        <v>1</v>
      </c>
      <c r="C28" s="401" t="s">
        <v>2</v>
      </c>
      <c r="D28" s="403" t="s">
        <v>3</v>
      </c>
      <c r="E28" s="404"/>
      <c r="F28" s="405"/>
      <c r="G28" s="406" t="s">
        <v>4</v>
      </c>
      <c r="H28" s="404"/>
      <c r="I28" s="407"/>
      <c r="J28" s="403" t="s">
        <v>310</v>
      </c>
      <c r="K28" s="404"/>
      <c r="L28" s="405"/>
      <c r="M28" s="145"/>
      <c r="N28" s="408" t="s">
        <v>5</v>
      </c>
      <c r="O28" s="410" t="s">
        <v>6</v>
      </c>
      <c r="P28" s="412" t="s">
        <v>7</v>
      </c>
    </row>
    <row r="29" spans="1:16" ht="25" thickBot="1">
      <c r="A29" s="420"/>
      <c r="B29" s="400"/>
      <c r="C29" s="402"/>
      <c r="D29" s="146" t="s">
        <v>8</v>
      </c>
      <c r="E29" s="147" t="s">
        <v>9</v>
      </c>
      <c r="F29" s="148" t="s">
        <v>10</v>
      </c>
      <c r="G29" s="149" t="s">
        <v>8</v>
      </c>
      <c r="H29" s="147" t="s">
        <v>9</v>
      </c>
      <c r="I29" s="150" t="s">
        <v>10</v>
      </c>
      <c r="J29" s="146" t="s">
        <v>8</v>
      </c>
      <c r="K29" s="147" t="s">
        <v>9</v>
      </c>
      <c r="L29" s="148" t="s">
        <v>10</v>
      </c>
      <c r="M29" s="151" t="s">
        <v>11</v>
      </c>
      <c r="N29" s="409"/>
      <c r="O29" s="411"/>
      <c r="P29" s="413"/>
    </row>
    <row r="30" spans="1:16" ht="14">
      <c r="A30" s="154" t="s">
        <v>12</v>
      </c>
      <c r="B30" s="90">
        <v>20</v>
      </c>
      <c r="C30" s="349" t="s">
        <v>77</v>
      </c>
      <c r="D30" s="95">
        <v>32.700000000000003</v>
      </c>
      <c r="E30" s="88">
        <v>0</v>
      </c>
      <c r="F30" s="62">
        <f t="shared" ref="F30:F37" si="9">SUM(D30:E30)</f>
        <v>32.700000000000003</v>
      </c>
      <c r="G30" s="92">
        <v>29.6</v>
      </c>
      <c r="H30" s="89">
        <v>0</v>
      </c>
      <c r="I30" s="67">
        <f t="shared" ref="I30:I37" si="10">SUM(G30:H30)</f>
        <v>29.6</v>
      </c>
      <c r="J30" s="95">
        <v>13.7</v>
      </c>
      <c r="K30" s="89">
        <v>0</v>
      </c>
      <c r="L30" s="69">
        <f t="shared" ref="L30:L37" si="11">SUM(J30,K30)</f>
        <v>13.7</v>
      </c>
      <c r="M30" s="101">
        <v>2</v>
      </c>
      <c r="N30" s="74">
        <f t="shared" ref="N30:N37" si="12">SUM(F30,I30,L30,)-M30</f>
        <v>74</v>
      </c>
      <c r="O30" s="104">
        <f t="shared" ref="O30:O37" si="13">SUM(N30-$N$30)</f>
        <v>0</v>
      </c>
      <c r="P30" s="355">
        <v>20</v>
      </c>
    </row>
    <row r="31" spans="1:16" ht="14">
      <c r="A31" s="155" t="s">
        <v>13</v>
      </c>
      <c r="B31" s="91">
        <v>28</v>
      </c>
      <c r="C31" s="350" t="s">
        <v>72</v>
      </c>
      <c r="D31" s="96">
        <v>32.5</v>
      </c>
      <c r="E31" s="4">
        <v>0</v>
      </c>
      <c r="F31" s="64">
        <f t="shared" si="9"/>
        <v>32.5</v>
      </c>
      <c r="G31" s="93">
        <v>31.7</v>
      </c>
      <c r="H31" s="5">
        <v>0</v>
      </c>
      <c r="I31" s="68">
        <f t="shared" si="10"/>
        <v>31.7</v>
      </c>
      <c r="J31" s="96">
        <v>14.4</v>
      </c>
      <c r="K31" s="5">
        <v>0</v>
      </c>
      <c r="L31" s="70">
        <f t="shared" si="11"/>
        <v>14.4</v>
      </c>
      <c r="M31" s="102">
        <v>2</v>
      </c>
      <c r="N31" s="75">
        <f t="shared" si="12"/>
        <v>76.600000000000009</v>
      </c>
      <c r="O31" s="105">
        <f t="shared" si="13"/>
        <v>2.6000000000000085</v>
      </c>
      <c r="P31" s="356">
        <v>19</v>
      </c>
    </row>
    <row r="32" spans="1:16" ht="14">
      <c r="A32" s="155" t="s">
        <v>14</v>
      </c>
      <c r="B32" s="91">
        <v>27</v>
      </c>
      <c r="C32" s="350" t="s">
        <v>66</v>
      </c>
      <c r="D32" s="96">
        <v>31.9</v>
      </c>
      <c r="E32" s="4">
        <v>0</v>
      </c>
      <c r="F32" s="64">
        <f t="shared" si="9"/>
        <v>31.9</v>
      </c>
      <c r="G32" s="93">
        <v>29.9</v>
      </c>
      <c r="H32" s="5">
        <v>0</v>
      </c>
      <c r="I32" s="68">
        <f t="shared" si="10"/>
        <v>29.9</v>
      </c>
      <c r="J32" s="96">
        <v>22.5</v>
      </c>
      <c r="K32" s="5">
        <v>0</v>
      </c>
      <c r="L32" s="70">
        <f t="shared" si="11"/>
        <v>22.5</v>
      </c>
      <c r="M32" s="102">
        <v>2</v>
      </c>
      <c r="N32" s="75">
        <f t="shared" si="12"/>
        <v>82.3</v>
      </c>
      <c r="O32" s="105">
        <f t="shared" si="13"/>
        <v>8.2999999999999972</v>
      </c>
      <c r="P32" s="356">
        <v>18</v>
      </c>
    </row>
    <row r="33" spans="1:17" ht="14">
      <c r="A33" s="155" t="s">
        <v>15</v>
      </c>
      <c r="B33" s="91">
        <v>13</v>
      </c>
      <c r="C33" s="350" t="s">
        <v>68</v>
      </c>
      <c r="D33" s="96">
        <v>37.5</v>
      </c>
      <c r="E33" s="4">
        <v>0</v>
      </c>
      <c r="F33" s="64">
        <f t="shared" si="9"/>
        <v>37.5</v>
      </c>
      <c r="G33" s="93">
        <v>37.6</v>
      </c>
      <c r="H33" s="5">
        <v>0</v>
      </c>
      <c r="I33" s="68">
        <f t="shared" si="10"/>
        <v>37.6</v>
      </c>
      <c r="J33" s="96">
        <v>18.8</v>
      </c>
      <c r="K33" s="5">
        <v>0</v>
      </c>
      <c r="L33" s="70">
        <f t="shared" si="11"/>
        <v>18.8</v>
      </c>
      <c r="M33" s="102">
        <v>6</v>
      </c>
      <c r="N33" s="75">
        <f t="shared" si="12"/>
        <v>87.899999999999991</v>
      </c>
      <c r="O33" s="105">
        <f t="shared" si="13"/>
        <v>13.899999999999991</v>
      </c>
      <c r="P33" s="356">
        <v>17</v>
      </c>
    </row>
    <row r="34" spans="1:17" ht="14">
      <c r="A34" s="155" t="s">
        <v>16</v>
      </c>
      <c r="B34" s="91">
        <v>4</v>
      </c>
      <c r="C34" s="350" t="s">
        <v>63</v>
      </c>
      <c r="D34" s="96">
        <v>33.299999999999997</v>
      </c>
      <c r="E34" s="4">
        <v>0</v>
      </c>
      <c r="F34" s="64">
        <f t="shared" si="9"/>
        <v>33.299999999999997</v>
      </c>
      <c r="G34" s="93">
        <v>35.299999999999997</v>
      </c>
      <c r="H34" s="5">
        <v>0</v>
      </c>
      <c r="I34" s="68">
        <f t="shared" si="10"/>
        <v>35.299999999999997</v>
      </c>
      <c r="J34" s="96">
        <v>23.3</v>
      </c>
      <c r="K34" s="5">
        <v>2</v>
      </c>
      <c r="L34" s="70">
        <f t="shared" si="11"/>
        <v>25.3</v>
      </c>
      <c r="M34" s="102">
        <v>4</v>
      </c>
      <c r="N34" s="75">
        <f t="shared" si="12"/>
        <v>89.899999999999991</v>
      </c>
      <c r="O34" s="105">
        <f t="shared" si="13"/>
        <v>15.899999999999991</v>
      </c>
      <c r="P34" s="356">
        <v>16</v>
      </c>
    </row>
    <row r="35" spans="1:17" ht="14">
      <c r="A35" s="155" t="s">
        <v>17</v>
      </c>
      <c r="B35" s="91">
        <v>14</v>
      </c>
      <c r="C35" s="350" t="s">
        <v>60</v>
      </c>
      <c r="D35" s="96">
        <v>39.4</v>
      </c>
      <c r="E35" s="4">
        <v>0</v>
      </c>
      <c r="F35" s="64">
        <f t="shared" si="9"/>
        <v>39.4</v>
      </c>
      <c r="G35" s="93">
        <v>34.6</v>
      </c>
      <c r="H35" s="5">
        <v>0</v>
      </c>
      <c r="I35" s="68">
        <f t="shared" si="10"/>
        <v>34.6</v>
      </c>
      <c r="J35" s="96">
        <v>40.799999999999997</v>
      </c>
      <c r="K35" s="5">
        <v>0</v>
      </c>
      <c r="L35" s="70">
        <f t="shared" si="11"/>
        <v>40.799999999999997</v>
      </c>
      <c r="M35" s="102">
        <v>6</v>
      </c>
      <c r="N35" s="75">
        <f t="shared" si="12"/>
        <v>108.8</v>
      </c>
      <c r="O35" s="105">
        <f t="shared" si="13"/>
        <v>34.799999999999997</v>
      </c>
      <c r="P35" s="356">
        <v>15</v>
      </c>
    </row>
    <row r="36" spans="1:17" ht="14">
      <c r="A36" s="155" t="s">
        <v>18</v>
      </c>
      <c r="B36" s="91">
        <v>11</v>
      </c>
      <c r="C36" s="350" t="s">
        <v>71</v>
      </c>
      <c r="D36" s="97">
        <v>45.4</v>
      </c>
      <c r="E36" s="4">
        <v>0</v>
      </c>
      <c r="F36" s="64">
        <f t="shared" si="9"/>
        <v>45.4</v>
      </c>
      <c r="G36" s="94">
        <v>50.3</v>
      </c>
      <c r="H36" s="6">
        <v>0</v>
      </c>
      <c r="I36" s="68">
        <f t="shared" si="10"/>
        <v>50.3</v>
      </c>
      <c r="J36" s="97">
        <v>29.3</v>
      </c>
      <c r="K36" s="6">
        <v>0</v>
      </c>
      <c r="L36" s="70">
        <f t="shared" si="11"/>
        <v>29.3</v>
      </c>
      <c r="M36" s="103">
        <v>8</v>
      </c>
      <c r="N36" s="75">
        <f t="shared" si="12"/>
        <v>116.99999999999999</v>
      </c>
      <c r="O36" s="105">
        <f t="shared" si="13"/>
        <v>42.999999999999986</v>
      </c>
      <c r="P36" s="356">
        <v>14</v>
      </c>
    </row>
    <row r="37" spans="1:17" ht="15" thickBot="1">
      <c r="A37" s="156" t="s">
        <v>19</v>
      </c>
      <c r="B37" s="106">
        <v>31</v>
      </c>
      <c r="C37" s="351" t="s">
        <v>73</v>
      </c>
      <c r="D37" s="98">
        <v>59.1</v>
      </c>
      <c r="E37" s="99">
        <v>0</v>
      </c>
      <c r="F37" s="66">
        <f t="shared" si="9"/>
        <v>59.1</v>
      </c>
      <c r="G37" s="107">
        <v>46.7</v>
      </c>
      <c r="H37" s="100">
        <v>2</v>
      </c>
      <c r="I37" s="87">
        <f t="shared" si="10"/>
        <v>48.7</v>
      </c>
      <c r="J37" s="98">
        <v>50.4</v>
      </c>
      <c r="K37" s="100">
        <v>0</v>
      </c>
      <c r="L37" s="71">
        <f t="shared" si="11"/>
        <v>50.4</v>
      </c>
      <c r="M37" s="108">
        <v>8</v>
      </c>
      <c r="N37" s="76">
        <f t="shared" si="12"/>
        <v>150.20000000000002</v>
      </c>
      <c r="O37" s="109">
        <f t="shared" si="13"/>
        <v>76.200000000000017</v>
      </c>
      <c r="P37" s="357">
        <v>13</v>
      </c>
    </row>
    <row r="39" spans="1:17" ht="14">
      <c r="A39" s="389" t="s">
        <v>161</v>
      </c>
      <c r="C39" s="387" t="s">
        <v>123</v>
      </c>
      <c r="D39" s="387"/>
      <c r="E39" s="387" t="s">
        <v>123</v>
      </c>
      <c r="F39" s="387" t="s">
        <v>123</v>
      </c>
      <c r="G39" s="387" t="s">
        <v>123</v>
      </c>
      <c r="H39" s="387" t="s">
        <v>123</v>
      </c>
      <c r="I39" s="386"/>
      <c r="J39" s="387"/>
      <c r="K39" s="387" t="s">
        <v>123</v>
      </c>
      <c r="L39" s="387" t="s">
        <v>311</v>
      </c>
      <c r="M39" s="387"/>
      <c r="N39" s="387"/>
      <c r="O39" s="387"/>
      <c r="P39" s="386"/>
      <c r="Q39" s="386"/>
    </row>
    <row r="40" spans="1:17" ht="14">
      <c r="A40" s="389" t="s">
        <v>123</v>
      </c>
      <c r="B40" t="s">
        <v>123</v>
      </c>
      <c r="C40" s="388" t="s">
        <v>123</v>
      </c>
      <c r="D40" s="386"/>
      <c r="E40" s="386"/>
      <c r="F40" s="386"/>
      <c r="G40" s="386"/>
      <c r="H40" s="386"/>
      <c r="I40" s="386"/>
      <c r="J40" s="387"/>
      <c r="K40" s="387"/>
      <c r="L40" s="387"/>
      <c r="M40" s="387"/>
      <c r="N40" s="387"/>
      <c r="O40" s="387"/>
      <c r="P40" s="386"/>
      <c r="Q40" s="386"/>
    </row>
    <row r="41" spans="1:17" ht="14">
      <c r="B41" s="358"/>
      <c r="C41" s="387" t="s">
        <v>123</v>
      </c>
      <c r="D41" s="387"/>
      <c r="E41" s="387"/>
      <c r="F41" s="386"/>
      <c r="G41" s="386"/>
      <c r="H41" s="386"/>
      <c r="I41" s="386" t="s">
        <v>123</v>
      </c>
      <c r="J41" s="386"/>
      <c r="K41" s="386"/>
      <c r="L41" s="386"/>
      <c r="M41" s="386"/>
      <c r="N41" s="386"/>
      <c r="O41" s="386"/>
      <c r="P41" s="386"/>
      <c r="Q41" s="386"/>
    </row>
  </sheetData>
  <sortState xmlns:xlrd2="http://schemas.microsoft.com/office/spreadsheetml/2017/richdata2" ref="B7:N25">
    <sortCondition ref="N7:N25"/>
  </sortState>
  <mergeCells count="23">
    <mergeCell ref="N28:N29"/>
    <mergeCell ref="O28:O29"/>
    <mergeCell ref="P28:P29"/>
    <mergeCell ref="N5:N6"/>
    <mergeCell ref="O5:O6"/>
    <mergeCell ref="P5:P6"/>
    <mergeCell ref="A27:P27"/>
    <mergeCell ref="A28:A29"/>
    <mergeCell ref="B28:B29"/>
    <mergeCell ref="C28:C29"/>
    <mergeCell ref="D28:F28"/>
    <mergeCell ref="G28:I28"/>
    <mergeCell ref="J28:L28"/>
    <mergeCell ref="A1:P1"/>
    <mergeCell ref="A2:P2"/>
    <mergeCell ref="A3:P3"/>
    <mergeCell ref="A4:P4"/>
    <mergeCell ref="A5:A6"/>
    <mergeCell ref="B5:B6"/>
    <mergeCell ref="C5:C6"/>
    <mergeCell ref="D5:F5"/>
    <mergeCell ref="G5:I5"/>
    <mergeCell ref="J5:L5"/>
  </mergeCells>
  <pageMargins left="0" right="0" top="0.39370078740157483" bottom="0.39370078740157483" header="0" footer="0"/>
  <pageSetup paperSize="9" scale="99" fitToWidth="0" fitToHeight="0" pageOrder="overThenDown" orientation="landscape" useFirstPageNumber="1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6"/>
  <sheetViews>
    <sheetView workbookViewId="0">
      <selection activeCell="R2" sqref="R2"/>
    </sheetView>
  </sheetViews>
  <sheetFormatPr baseColWidth="10" defaultColWidth="9" defaultRowHeight="13"/>
  <cols>
    <col min="2" max="2" width="5.796875" customWidth="1"/>
    <col min="3" max="3" width="6.19921875" customWidth="1"/>
    <col min="4" max="4" width="29.3984375" customWidth="1"/>
    <col min="5" max="5" width="9.19921875" bestFit="1" customWidth="1"/>
    <col min="15" max="15" width="9.59765625" bestFit="1" customWidth="1"/>
    <col min="17" max="17" width="6.796875" customWidth="1"/>
  </cols>
  <sheetData>
    <row r="1" spans="2:17" ht="16">
      <c r="B1" s="438" t="s">
        <v>317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</row>
    <row r="2" spans="2:17" ht="16">
      <c r="B2" s="439" t="s">
        <v>318</v>
      </c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</row>
    <row r="3" spans="2:17" ht="17" thickBot="1">
      <c r="B3" s="440" t="s">
        <v>319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</row>
    <row r="4" spans="2:17" ht="17" thickBot="1">
      <c r="B4" s="441" t="s">
        <v>34</v>
      </c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3"/>
    </row>
    <row r="5" spans="2:17" ht="17" thickBot="1">
      <c r="B5" s="421" t="s">
        <v>83</v>
      </c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3"/>
    </row>
    <row r="6" spans="2:17" ht="16">
      <c r="B6" s="430" t="s">
        <v>0</v>
      </c>
      <c r="C6" s="7" t="s">
        <v>35</v>
      </c>
      <c r="D6" s="432" t="s">
        <v>36</v>
      </c>
      <c r="E6" s="434" t="s">
        <v>37</v>
      </c>
      <c r="F6" s="435"/>
      <c r="G6" s="436"/>
      <c r="H6" s="434" t="s">
        <v>38</v>
      </c>
      <c r="I6" s="435"/>
      <c r="J6" s="436"/>
      <c r="K6" s="434" t="s">
        <v>3</v>
      </c>
      <c r="L6" s="435"/>
      <c r="M6" s="436"/>
      <c r="N6" s="8" t="s">
        <v>39</v>
      </c>
      <c r="O6" s="9" t="s">
        <v>40</v>
      </c>
      <c r="P6" s="7"/>
      <c r="Q6" s="373" t="s">
        <v>7</v>
      </c>
    </row>
    <row r="7" spans="2:17" ht="17" thickBot="1">
      <c r="B7" s="431"/>
      <c r="C7" s="10" t="s">
        <v>41</v>
      </c>
      <c r="D7" s="437"/>
      <c r="E7" s="11" t="s">
        <v>8</v>
      </c>
      <c r="F7" s="12" t="s">
        <v>42</v>
      </c>
      <c r="G7" s="13" t="s">
        <v>40</v>
      </c>
      <c r="H7" s="11" t="s">
        <v>8</v>
      </c>
      <c r="I7" s="12" t="s">
        <v>42</v>
      </c>
      <c r="J7" s="13" t="s">
        <v>40</v>
      </c>
      <c r="K7" s="11" t="s">
        <v>8</v>
      </c>
      <c r="L7" s="12" t="s">
        <v>42</v>
      </c>
      <c r="M7" s="13" t="s">
        <v>40</v>
      </c>
      <c r="N7" s="14" t="s">
        <v>43</v>
      </c>
      <c r="O7" s="15" t="s">
        <v>44</v>
      </c>
      <c r="P7" s="10" t="s">
        <v>6</v>
      </c>
      <c r="Q7" s="374" t="s">
        <v>45</v>
      </c>
    </row>
    <row r="8" spans="2:17">
      <c r="B8" s="16" t="s">
        <v>12</v>
      </c>
      <c r="C8" s="16">
        <v>40</v>
      </c>
      <c r="D8" s="363" t="s">
        <v>60</v>
      </c>
      <c r="E8" s="17">
        <v>40.299999999999997</v>
      </c>
      <c r="F8" s="18">
        <v>5</v>
      </c>
      <c r="G8" s="19">
        <f t="shared" ref="G8:G20" si="0">SUM(E8:F8)</f>
        <v>45.3</v>
      </c>
      <c r="H8" s="17">
        <v>23.8</v>
      </c>
      <c r="I8" s="18">
        <v>0</v>
      </c>
      <c r="J8" s="19">
        <f t="shared" ref="J8:J20" si="1">SUM(H8:I8)</f>
        <v>23.8</v>
      </c>
      <c r="K8" s="17">
        <v>58.9</v>
      </c>
      <c r="L8" s="18">
        <v>0</v>
      </c>
      <c r="M8" s="19">
        <f t="shared" ref="M8:M20" si="2">SUM(K8:L8)</f>
        <v>58.9</v>
      </c>
      <c r="N8" s="20">
        <v>4</v>
      </c>
      <c r="O8" s="57">
        <f t="shared" ref="O8:O20" si="3">SUM(G8,J8,M8)-N8</f>
        <v>124</v>
      </c>
      <c r="P8" s="21">
        <f t="shared" ref="P8:P20" si="4">O8-$O$8</f>
        <v>0</v>
      </c>
      <c r="Q8" s="371">
        <v>20</v>
      </c>
    </row>
    <row r="9" spans="2:17">
      <c r="B9" s="22" t="s">
        <v>13</v>
      </c>
      <c r="C9" s="23">
        <v>8</v>
      </c>
      <c r="D9" s="364" t="s">
        <v>92</v>
      </c>
      <c r="E9" s="24">
        <v>44</v>
      </c>
      <c r="F9" s="25">
        <v>0</v>
      </c>
      <c r="G9" s="26">
        <f t="shared" si="0"/>
        <v>44</v>
      </c>
      <c r="H9" s="24">
        <v>22.9</v>
      </c>
      <c r="I9" s="25">
        <v>0</v>
      </c>
      <c r="J9" s="26">
        <f t="shared" si="1"/>
        <v>22.9</v>
      </c>
      <c r="K9" s="24">
        <v>67.3</v>
      </c>
      <c r="L9" s="25">
        <v>0</v>
      </c>
      <c r="M9" s="26">
        <f t="shared" si="2"/>
        <v>67.3</v>
      </c>
      <c r="N9" s="27">
        <v>10</v>
      </c>
      <c r="O9" s="58">
        <f t="shared" si="3"/>
        <v>124.19999999999999</v>
      </c>
      <c r="P9" s="28">
        <f>O9-$O$8</f>
        <v>0.19999999999998863</v>
      </c>
      <c r="Q9" s="372">
        <v>19</v>
      </c>
    </row>
    <row r="10" spans="2:17">
      <c r="B10" s="23" t="s">
        <v>14</v>
      </c>
      <c r="C10" s="23">
        <v>29</v>
      </c>
      <c r="D10" s="364" t="s">
        <v>77</v>
      </c>
      <c r="E10" s="24">
        <v>41.1</v>
      </c>
      <c r="F10" s="25">
        <v>0</v>
      </c>
      <c r="G10" s="26">
        <f t="shared" si="0"/>
        <v>41.1</v>
      </c>
      <c r="H10" s="24">
        <v>25.5</v>
      </c>
      <c r="I10" s="25">
        <v>0</v>
      </c>
      <c r="J10" s="26">
        <f t="shared" si="1"/>
        <v>25.5</v>
      </c>
      <c r="K10" s="24">
        <v>58.4</v>
      </c>
      <c r="L10" s="25">
        <v>5</v>
      </c>
      <c r="M10" s="26">
        <f t="shared" si="2"/>
        <v>63.4</v>
      </c>
      <c r="N10" s="27">
        <v>4</v>
      </c>
      <c r="O10" s="58">
        <f t="shared" si="3"/>
        <v>126</v>
      </c>
      <c r="P10" s="28">
        <f t="shared" si="4"/>
        <v>2</v>
      </c>
      <c r="Q10" s="372">
        <v>18</v>
      </c>
    </row>
    <row r="11" spans="2:17">
      <c r="B11" s="22" t="s">
        <v>15</v>
      </c>
      <c r="C11" s="23">
        <v>43</v>
      </c>
      <c r="D11" s="364" t="s">
        <v>97</v>
      </c>
      <c r="E11" s="24">
        <v>45.2</v>
      </c>
      <c r="F11" s="25">
        <v>0</v>
      </c>
      <c r="G11" s="26">
        <f t="shared" si="0"/>
        <v>45.2</v>
      </c>
      <c r="H11" s="24">
        <v>21.6</v>
      </c>
      <c r="I11" s="25">
        <v>0</v>
      </c>
      <c r="J11" s="26">
        <f t="shared" si="1"/>
        <v>21.6</v>
      </c>
      <c r="K11" s="24">
        <v>66.599999999999994</v>
      </c>
      <c r="L11" s="25">
        <v>0</v>
      </c>
      <c r="M11" s="26">
        <f t="shared" si="2"/>
        <v>66.599999999999994</v>
      </c>
      <c r="N11" s="27">
        <v>4</v>
      </c>
      <c r="O11" s="58">
        <f t="shared" si="3"/>
        <v>129.4</v>
      </c>
      <c r="P11" s="28">
        <f t="shared" si="4"/>
        <v>5.4000000000000057</v>
      </c>
      <c r="Q11" s="372" t="s">
        <v>304</v>
      </c>
    </row>
    <row r="12" spans="2:17">
      <c r="B12" s="23" t="s">
        <v>16</v>
      </c>
      <c r="C12" s="23">
        <v>22</v>
      </c>
      <c r="D12" s="364" t="s">
        <v>62</v>
      </c>
      <c r="E12" s="24">
        <v>44</v>
      </c>
      <c r="F12" s="25">
        <v>0</v>
      </c>
      <c r="G12" s="26">
        <f t="shared" si="0"/>
        <v>44</v>
      </c>
      <c r="H12" s="24">
        <v>27.9</v>
      </c>
      <c r="I12" s="25">
        <v>0</v>
      </c>
      <c r="J12" s="26">
        <f t="shared" si="1"/>
        <v>27.9</v>
      </c>
      <c r="K12" s="24">
        <v>60</v>
      </c>
      <c r="L12" s="25">
        <v>5</v>
      </c>
      <c r="M12" s="26">
        <f t="shared" si="2"/>
        <v>65</v>
      </c>
      <c r="N12" s="27">
        <v>6</v>
      </c>
      <c r="O12" s="58">
        <f t="shared" si="3"/>
        <v>130.9</v>
      </c>
      <c r="P12" s="28">
        <f t="shared" si="4"/>
        <v>6.9000000000000057</v>
      </c>
      <c r="Q12" s="372">
        <v>17</v>
      </c>
    </row>
    <row r="13" spans="2:17">
      <c r="B13" s="22" t="s">
        <v>17</v>
      </c>
      <c r="C13" s="23">
        <v>25</v>
      </c>
      <c r="D13" s="364" t="s">
        <v>64</v>
      </c>
      <c r="E13" s="24">
        <v>47</v>
      </c>
      <c r="F13" s="25">
        <v>0</v>
      </c>
      <c r="G13" s="26">
        <f t="shared" si="0"/>
        <v>47</v>
      </c>
      <c r="H13" s="24">
        <v>26.3</v>
      </c>
      <c r="I13" s="25">
        <v>0</v>
      </c>
      <c r="J13" s="26">
        <f t="shared" si="1"/>
        <v>26.3</v>
      </c>
      <c r="K13" s="24">
        <v>68.5</v>
      </c>
      <c r="L13" s="25">
        <v>0</v>
      </c>
      <c r="M13" s="26">
        <f t="shared" si="2"/>
        <v>68.5</v>
      </c>
      <c r="N13" s="27">
        <v>8</v>
      </c>
      <c r="O13" s="58">
        <f t="shared" si="3"/>
        <v>133.80000000000001</v>
      </c>
      <c r="P13" s="28">
        <f t="shared" si="4"/>
        <v>9.8000000000000114</v>
      </c>
      <c r="Q13" s="372">
        <v>16</v>
      </c>
    </row>
    <row r="14" spans="2:17">
      <c r="B14" s="23" t="s">
        <v>18</v>
      </c>
      <c r="C14" s="23">
        <v>30</v>
      </c>
      <c r="D14" s="364" t="s">
        <v>81</v>
      </c>
      <c r="E14" s="24">
        <v>43.8</v>
      </c>
      <c r="F14" s="25">
        <v>0</v>
      </c>
      <c r="G14" s="26">
        <f t="shared" si="0"/>
        <v>43.8</v>
      </c>
      <c r="H14" s="24">
        <v>26.2</v>
      </c>
      <c r="I14" s="25">
        <v>5</v>
      </c>
      <c r="J14" s="26">
        <f t="shared" si="1"/>
        <v>31.2</v>
      </c>
      <c r="K14" s="24">
        <v>61.1</v>
      </c>
      <c r="L14" s="25">
        <v>5</v>
      </c>
      <c r="M14" s="26">
        <f t="shared" si="2"/>
        <v>66.099999999999994</v>
      </c>
      <c r="N14" s="27">
        <v>6</v>
      </c>
      <c r="O14" s="58">
        <f t="shared" si="3"/>
        <v>135.1</v>
      </c>
      <c r="P14" s="28">
        <f t="shared" si="4"/>
        <v>11.099999999999994</v>
      </c>
      <c r="Q14" s="372">
        <v>15</v>
      </c>
    </row>
    <row r="15" spans="2:17">
      <c r="B15" s="23" t="s">
        <v>19</v>
      </c>
      <c r="C15" s="23">
        <v>13</v>
      </c>
      <c r="D15" s="364" t="s">
        <v>61</v>
      </c>
      <c r="E15" s="24">
        <v>43.9</v>
      </c>
      <c r="F15" s="25">
        <v>0</v>
      </c>
      <c r="G15" s="26">
        <f t="shared" si="0"/>
        <v>43.9</v>
      </c>
      <c r="H15" s="24">
        <v>28.1</v>
      </c>
      <c r="I15" s="25">
        <v>0</v>
      </c>
      <c r="J15" s="26">
        <f t="shared" si="1"/>
        <v>28.1</v>
      </c>
      <c r="K15" s="24">
        <v>66.5</v>
      </c>
      <c r="L15" s="25">
        <v>10</v>
      </c>
      <c r="M15" s="26">
        <f t="shared" si="2"/>
        <v>76.5</v>
      </c>
      <c r="N15" s="27">
        <v>8</v>
      </c>
      <c r="O15" s="58">
        <f t="shared" si="3"/>
        <v>140.5</v>
      </c>
      <c r="P15" s="28">
        <f t="shared" si="4"/>
        <v>16.5</v>
      </c>
      <c r="Q15" s="372">
        <v>14</v>
      </c>
    </row>
    <row r="16" spans="2:17">
      <c r="B16" s="23" t="s">
        <v>20</v>
      </c>
      <c r="C16" s="23">
        <v>10</v>
      </c>
      <c r="D16" s="364" t="s">
        <v>93</v>
      </c>
      <c r="E16" s="24">
        <v>44</v>
      </c>
      <c r="F16" s="25">
        <v>5</v>
      </c>
      <c r="G16" s="26">
        <f t="shared" si="0"/>
        <v>49</v>
      </c>
      <c r="H16" s="24">
        <v>29</v>
      </c>
      <c r="I16" s="25">
        <v>0</v>
      </c>
      <c r="J16" s="26">
        <f t="shared" si="1"/>
        <v>29</v>
      </c>
      <c r="K16" s="24">
        <v>72.8</v>
      </c>
      <c r="L16" s="25">
        <v>0</v>
      </c>
      <c r="M16" s="26">
        <f t="shared" si="2"/>
        <v>72.8</v>
      </c>
      <c r="N16" s="27">
        <v>8</v>
      </c>
      <c r="O16" s="58">
        <f t="shared" si="3"/>
        <v>142.80000000000001</v>
      </c>
      <c r="P16" s="28">
        <f t="shared" si="4"/>
        <v>18.800000000000011</v>
      </c>
      <c r="Q16" s="372">
        <v>13</v>
      </c>
    </row>
    <row r="17" spans="2:17">
      <c r="B17" s="23" t="s">
        <v>21</v>
      </c>
      <c r="C17" s="23">
        <v>19</v>
      </c>
      <c r="D17" s="364" t="s">
        <v>100</v>
      </c>
      <c r="E17" s="24">
        <v>51.7</v>
      </c>
      <c r="F17" s="25">
        <v>0</v>
      </c>
      <c r="G17" s="26">
        <f t="shared" si="0"/>
        <v>51.7</v>
      </c>
      <c r="H17" s="24">
        <v>44.5</v>
      </c>
      <c r="I17" s="25">
        <v>0</v>
      </c>
      <c r="J17" s="26">
        <f t="shared" si="1"/>
        <v>44.5</v>
      </c>
      <c r="K17" s="24">
        <v>78.400000000000006</v>
      </c>
      <c r="L17" s="25">
        <v>0</v>
      </c>
      <c r="M17" s="26">
        <f t="shared" si="2"/>
        <v>78.400000000000006</v>
      </c>
      <c r="N17" s="27">
        <v>14</v>
      </c>
      <c r="O17" s="58">
        <f t="shared" si="3"/>
        <v>160.60000000000002</v>
      </c>
      <c r="P17" s="28">
        <f t="shared" si="4"/>
        <v>36.600000000000023</v>
      </c>
      <c r="Q17" s="372" t="s">
        <v>304</v>
      </c>
    </row>
    <row r="18" spans="2:17">
      <c r="B18" s="23" t="s">
        <v>22</v>
      </c>
      <c r="C18" s="23">
        <v>7</v>
      </c>
      <c r="D18" s="364" t="s">
        <v>87</v>
      </c>
      <c r="E18" s="24">
        <v>52.7</v>
      </c>
      <c r="F18" s="25">
        <v>0</v>
      </c>
      <c r="G18" s="26">
        <f t="shared" si="0"/>
        <v>52.7</v>
      </c>
      <c r="H18" s="24">
        <v>34.700000000000003</v>
      </c>
      <c r="I18" s="25">
        <v>0</v>
      </c>
      <c r="J18" s="26">
        <f t="shared" si="1"/>
        <v>34.700000000000003</v>
      </c>
      <c r="K18" s="24">
        <v>89.8</v>
      </c>
      <c r="L18" s="25">
        <v>0</v>
      </c>
      <c r="M18" s="26">
        <f t="shared" si="2"/>
        <v>89.8</v>
      </c>
      <c r="N18" s="27">
        <v>10</v>
      </c>
      <c r="O18" s="58">
        <f t="shared" si="3"/>
        <v>167.2</v>
      </c>
      <c r="P18" s="28">
        <f t="shared" si="4"/>
        <v>43.199999999999989</v>
      </c>
      <c r="Q18" s="372">
        <v>10</v>
      </c>
    </row>
    <row r="19" spans="2:17">
      <c r="B19" s="23" t="s">
        <v>23</v>
      </c>
      <c r="C19" s="23">
        <v>12</v>
      </c>
      <c r="D19" s="364" t="s">
        <v>78</v>
      </c>
      <c r="E19" s="24">
        <v>53.5</v>
      </c>
      <c r="F19" s="25">
        <v>0</v>
      </c>
      <c r="G19" s="26">
        <f t="shared" si="0"/>
        <v>53.5</v>
      </c>
      <c r="H19" s="24">
        <v>40.799999999999997</v>
      </c>
      <c r="I19" s="25">
        <v>5</v>
      </c>
      <c r="J19" s="26">
        <f t="shared" si="1"/>
        <v>45.8</v>
      </c>
      <c r="K19" s="24">
        <v>83.6</v>
      </c>
      <c r="L19" s="25">
        <v>0</v>
      </c>
      <c r="M19" s="26">
        <f t="shared" si="2"/>
        <v>83.6</v>
      </c>
      <c r="N19" s="27">
        <v>10</v>
      </c>
      <c r="O19" s="58">
        <f t="shared" si="3"/>
        <v>172.89999999999998</v>
      </c>
      <c r="P19" s="28">
        <f t="shared" si="4"/>
        <v>48.899999999999977</v>
      </c>
      <c r="Q19" s="372">
        <v>9</v>
      </c>
    </row>
    <row r="20" spans="2:17" ht="14" thickBot="1">
      <c r="B20" s="22" t="s">
        <v>24</v>
      </c>
      <c r="C20" s="22">
        <v>32</v>
      </c>
      <c r="D20" s="364" t="s">
        <v>88</v>
      </c>
      <c r="E20" s="24">
        <v>47.4</v>
      </c>
      <c r="F20" s="25">
        <v>0</v>
      </c>
      <c r="G20" s="26">
        <f t="shared" si="0"/>
        <v>47.4</v>
      </c>
      <c r="H20" s="24">
        <v>58.4</v>
      </c>
      <c r="I20" s="25">
        <v>5</v>
      </c>
      <c r="J20" s="26">
        <f t="shared" si="1"/>
        <v>63.4</v>
      </c>
      <c r="K20" s="24">
        <v>75</v>
      </c>
      <c r="L20" s="25">
        <v>0</v>
      </c>
      <c r="M20" s="26">
        <f t="shared" si="2"/>
        <v>75</v>
      </c>
      <c r="N20" s="27">
        <v>8</v>
      </c>
      <c r="O20" s="58">
        <f t="shared" si="3"/>
        <v>177.8</v>
      </c>
      <c r="P20" s="28">
        <f t="shared" si="4"/>
        <v>53.800000000000011</v>
      </c>
      <c r="Q20" s="372">
        <v>8</v>
      </c>
    </row>
    <row r="21" spans="2:17" ht="17" thickBot="1">
      <c r="B21" s="421" t="s">
        <v>86</v>
      </c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3"/>
    </row>
    <row r="22" spans="2:17" ht="16">
      <c r="B22" s="430" t="s">
        <v>0</v>
      </c>
      <c r="C22" s="7" t="s">
        <v>35</v>
      </c>
      <c r="D22" s="432" t="s">
        <v>36</v>
      </c>
      <c r="E22" s="434" t="s">
        <v>37</v>
      </c>
      <c r="F22" s="435"/>
      <c r="G22" s="436"/>
      <c r="H22" s="434" t="s">
        <v>38</v>
      </c>
      <c r="I22" s="435"/>
      <c r="J22" s="436"/>
      <c r="K22" s="434" t="s">
        <v>3</v>
      </c>
      <c r="L22" s="435"/>
      <c r="M22" s="436"/>
      <c r="N22" s="8" t="s">
        <v>39</v>
      </c>
      <c r="O22" s="9" t="s">
        <v>40</v>
      </c>
      <c r="P22" s="7"/>
      <c r="Q22" s="373" t="s">
        <v>7</v>
      </c>
    </row>
    <row r="23" spans="2:17" ht="17" thickBot="1">
      <c r="B23" s="431"/>
      <c r="C23" s="10" t="s">
        <v>41</v>
      </c>
      <c r="D23" s="437"/>
      <c r="E23" s="11" t="s">
        <v>8</v>
      </c>
      <c r="F23" s="12" t="s">
        <v>42</v>
      </c>
      <c r="G23" s="13" t="s">
        <v>40</v>
      </c>
      <c r="H23" s="11" t="s">
        <v>8</v>
      </c>
      <c r="I23" s="12" t="s">
        <v>42</v>
      </c>
      <c r="J23" s="13" t="s">
        <v>40</v>
      </c>
      <c r="K23" s="11" t="s">
        <v>8</v>
      </c>
      <c r="L23" s="12" t="s">
        <v>42</v>
      </c>
      <c r="M23" s="13" t="s">
        <v>40</v>
      </c>
      <c r="N23" s="14" t="s">
        <v>43</v>
      </c>
      <c r="O23" s="15" t="s">
        <v>44</v>
      </c>
      <c r="P23" s="10" t="s">
        <v>6</v>
      </c>
      <c r="Q23" s="374" t="s">
        <v>45</v>
      </c>
    </row>
    <row r="24" spans="2:17">
      <c r="B24" s="16" t="s">
        <v>12</v>
      </c>
      <c r="C24" s="16">
        <v>15</v>
      </c>
      <c r="D24" s="363" t="s">
        <v>60</v>
      </c>
      <c r="E24" s="17">
        <v>52.5</v>
      </c>
      <c r="F24" s="18">
        <v>0</v>
      </c>
      <c r="G24" s="19">
        <f>SUM(E24:F24)</f>
        <v>52.5</v>
      </c>
      <c r="H24" s="17">
        <v>41.7</v>
      </c>
      <c r="I24" s="18">
        <v>0</v>
      </c>
      <c r="J24" s="19">
        <f>SUM(H24:I24)</f>
        <v>41.7</v>
      </c>
      <c r="K24" s="17">
        <v>79.599999999999994</v>
      </c>
      <c r="L24" s="18">
        <v>0</v>
      </c>
      <c r="M24" s="19">
        <f>SUM(K24:L24)</f>
        <v>79.599999999999994</v>
      </c>
      <c r="N24" s="20">
        <v>16</v>
      </c>
      <c r="O24" s="57">
        <f>SUM(G24,J24,M24)-N24</f>
        <v>157.80000000000001</v>
      </c>
      <c r="P24" s="21">
        <f t="shared" ref="P24" si="5">O24-$O$8</f>
        <v>33.800000000000011</v>
      </c>
      <c r="Q24" s="371">
        <v>12</v>
      </c>
    </row>
    <row r="25" spans="2:17">
      <c r="B25" s="22" t="s">
        <v>13</v>
      </c>
      <c r="C25" s="23">
        <v>28</v>
      </c>
      <c r="D25" s="364" t="s">
        <v>101</v>
      </c>
      <c r="E25" s="24">
        <v>51.3</v>
      </c>
      <c r="F25" s="25">
        <v>0</v>
      </c>
      <c r="G25" s="26">
        <f>SUM(E25:F25)</f>
        <v>51.3</v>
      </c>
      <c r="H25" s="24">
        <v>40.700000000000003</v>
      </c>
      <c r="I25" s="25">
        <v>0</v>
      </c>
      <c r="J25" s="26">
        <f>SUM(H25:I25)</f>
        <v>40.700000000000003</v>
      </c>
      <c r="K25" s="24">
        <v>78.2</v>
      </c>
      <c r="L25" s="25">
        <v>5</v>
      </c>
      <c r="M25" s="26">
        <f>SUM(K25:L25)</f>
        <v>83.2</v>
      </c>
      <c r="N25" s="27">
        <v>12</v>
      </c>
      <c r="O25" s="58">
        <f>SUM(G25,J25,M25)-N25</f>
        <v>163.19999999999999</v>
      </c>
      <c r="P25" s="28">
        <f>O25-$O$8</f>
        <v>39.199999999999989</v>
      </c>
      <c r="Q25" s="372">
        <v>11</v>
      </c>
    </row>
    <row r="26" spans="2:17">
      <c r="B26" s="23" t="s">
        <v>14</v>
      </c>
      <c r="C26" s="23">
        <v>35</v>
      </c>
      <c r="D26" s="364" t="s">
        <v>95</v>
      </c>
      <c r="E26" s="24">
        <v>50.8</v>
      </c>
      <c r="F26" s="25">
        <v>5</v>
      </c>
      <c r="G26" s="26">
        <f>SUM(E26:F26)</f>
        <v>55.8</v>
      </c>
      <c r="H26" s="24">
        <v>37.4</v>
      </c>
      <c r="I26" s="25">
        <v>5</v>
      </c>
      <c r="J26" s="26">
        <f>SUM(H26:I26)</f>
        <v>42.4</v>
      </c>
      <c r="K26" s="24">
        <v>84.8</v>
      </c>
      <c r="L26" s="25">
        <v>5</v>
      </c>
      <c r="M26" s="26">
        <f>SUM(K26:L26)</f>
        <v>89.8</v>
      </c>
      <c r="N26" s="27">
        <v>14</v>
      </c>
      <c r="O26" s="58">
        <f>SUM(G26,J26,M26)-N26</f>
        <v>174</v>
      </c>
      <c r="P26" s="28">
        <f t="shared" ref="P26:P28" si="6">O26-$O$8</f>
        <v>50</v>
      </c>
      <c r="Q26" s="372" t="s">
        <v>304</v>
      </c>
    </row>
    <row r="27" spans="2:17">
      <c r="B27" s="22" t="s">
        <v>15</v>
      </c>
      <c r="C27" s="23">
        <v>6</v>
      </c>
      <c r="D27" s="364" t="s">
        <v>59</v>
      </c>
      <c r="E27" s="24">
        <v>55.8</v>
      </c>
      <c r="F27" s="25">
        <v>0</v>
      </c>
      <c r="G27" s="26">
        <f>SUM(E27:F27)</f>
        <v>55.8</v>
      </c>
      <c r="H27" s="24">
        <v>52.7</v>
      </c>
      <c r="I27" s="25">
        <v>15</v>
      </c>
      <c r="J27" s="26">
        <f>SUM(H27:I27)</f>
        <v>67.7</v>
      </c>
      <c r="K27" s="24">
        <v>86.2</v>
      </c>
      <c r="L27" s="25">
        <v>5</v>
      </c>
      <c r="M27" s="26">
        <f>SUM(K27:L27)</f>
        <v>91.2</v>
      </c>
      <c r="N27" s="27">
        <v>14</v>
      </c>
      <c r="O27" s="58">
        <f>SUM(G27,J27,M27)-N27</f>
        <v>200.7</v>
      </c>
      <c r="P27" s="28">
        <f t="shared" si="6"/>
        <v>76.699999999999989</v>
      </c>
      <c r="Q27" s="372">
        <v>7</v>
      </c>
    </row>
    <row r="28" spans="2:17" ht="14" thickBot="1">
      <c r="B28" s="23" t="s">
        <v>16</v>
      </c>
      <c r="C28" s="23">
        <v>4</v>
      </c>
      <c r="D28" s="364" t="s">
        <v>64</v>
      </c>
      <c r="E28" s="24">
        <v>78.400000000000006</v>
      </c>
      <c r="F28" s="25">
        <v>0</v>
      </c>
      <c r="G28" s="26">
        <f>SUM(E28:F28)</f>
        <v>78.400000000000006</v>
      </c>
      <c r="H28" s="24">
        <v>104.6</v>
      </c>
      <c r="I28" s="25">
        <v>0</v>
      </c>
      <c r="J28" s="26">
        <f>SUM(H28:I28)</f>
        <v>104.6</v>
      </c>
      <c r="K28" s="24">
        <v>145.6</v>
      </c>
      <c r="L28" s="25">
        <v>5</v>
      </c>
      <c r="M28" s="26">
        <f>SUM(K28:L28)</f>
        <v>150.6</v>
      </c>
      <c r="N28" s="27">
        <v>18</v>
      </c>
      <c r="O28" s="58">
        <f>SUM(G28,J28,M28)-N28</f>
        <v>315.60000000000002</v>
      </c>
      <c r="P28" s="28">
        <f t="shared" si="6"/>
        <v>191.60000000000002</v>
      </c>
      <c r="Q28" s="372">
        <v>6</v>
      </c>
    </row>
    <row r="29" spans="2:17" ht="17" thickBot="1">
      <c r="B29" s="424" t="s">
        <v>46</v>
      </c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6"/>
    </row>
    <row r="30" spans="2:17" ht="17" thickBot="1">
      <c r="B30" s="427" t="s">
        <v>84</v>
      </c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9"/>
    </row>
    <row r="31" spans="2:17" ht="16">
      <c r="B31" s="430" t="s">
        <v>0</v>
      </c>
      <c r="C31" s="7" t="s">
        <v>35</v>
      </c>
      <c r="D31" s="432" t="s">
        <v>47</v>
      </c>
      <c r="E31" s="434" t="s">
        <v>37</v>
      </c>
      <c r="F31" s="435"/>
      <c r="G31" s="436"/>
      <c r="H31" s="434" t="s">
        <v>38</v>
      </c>
      <c r="I31" s="435"/>
      <c r="J31" s="436"/>
      <c r="K31" s="434" t="s">
        <v>3</v>
      </c>
      <c r="L31" s="435"/>
      <c r="M31" s="436"/>
      <c r="N31" s="8" t="s">
        <v>48</v>
      </c>
      <c r="O31" s="9" t="s">
        <v>40</v>
      </c>
      <c r="P31" s="7"/>
      <c r="Q31" s="373" t="s">
        <v>7</v>
      </c>
    </row>
    <row r="32" spans="2:17" ht="17" thickBot="1">
      <c r="B32" s="431"/>
      <c r="C32" s="10" t="s">
        <v>41</v>
      </c>
      <c r="D32" s="433"/>
      <c r="E32" s="30" t="s">
        <v>8</v>
      </c>
      <c r="F32" s="31" t="s">
        <v>42</v>
      </c>
      <c r="G32" s="32" t="s">
        <v>40</v>
      </c>
      <c r="H32" s="30" t="s">
        <v>8</v>
      </c>
      <c r="I32" s="31" t="s">
        <v>42</v>
      </c>
      <c r="J32" s="32" t="s">
        <v>40</v>
      </c>
      <c r="K32" s="30" t="s">
        <v>8</v>
      </c>
      <c r="L32" s="31" t="s">
        <v>42</v>
      </c>
      <c r="M32" s="32" t="s">
        <v>40</v>
      </c>
      <c r="N32" s="33" t="s">
        <v>43</v>
      </c>
      <c r="O32" s="34" t="s">
        <v>44</v>
      </c>
      <c r="P32" s="10" t="s">
        <v>6</v>
      </c>
      <c r="Q32" s="374" t="s">
        <v>45</v>
      </c>
    </row>
    <row r="33" spans="2:17" ht="14">
      <c r="B33" s="16" t="s">
        <v>12</v>
      </c>
      <c r="C33" s="35">
        <v>2</v>
      </c>
      <c r="D33" s="365" t="s">
        <v>92</v>
      </c>
      <c r="E33" s="36">
        <v>40.6</v>
      </c>
      <c r="F33" s="37">
        <v>0</v>
      </c>
      <c r="G33" s="19">
        <f t="shared" ref="G33:G46" si="7">SUM(E33:F33)</f>
        <v>40.6</v>
      </c>
      <c r="H33" s="36">
        <v>20.9</v>
      </c>
      <c r="I33" s="37">
        <v>0</v>
      </c>
      <c r="J33" s="164">
        <f t="shared" ref="J33:J46" si="8">SUM(H33:I33)</f>
        <v>20.9</v>
      </c>
      <c r="K33" s="36">
        <v>64.5</v>
      </c>
      <c r="L33" s="37">
        <v>0</v>
      </c>
      <c r="M33" s="164">
        <f t="shared" ref="M33:M46" si="9">SUM(K33:L33)</f>
        <v>64.5</v>
      </c>
      <c r="N33" s="38">
        <v>10</v>
      </c>
      <c r="O33" s="57">
        <f t="shared" ref="O33:O46" si="10">SUM(G33,J33,M33)-N33</f>
        <v>116</v>
      </c>
      <c r="P33" s="39">
        <f t="shared" ref="P33:P46" si="11">O33-$O$33</f>
        <v>0</v>
      </c>
      <c r="Q33" s="375">
        <v>20</v>
      </c>
    </row>
    <row r="34" spans="2:17" ht="14">
      <c r="B34" s="23" t="s">
        <v>13</v>
      </c>
      <c r="C34" s="40">
        <v>26</v>
      </c>
      <c r="D34" s="366" t="s">
        <v>77</v>
      </c>
      <c r="E34" s="41">
        <v>46.5</v>
      </c>
      <c r="F34" s="42">
        <v>0</v>
      </c>
      <c r="G34" s="26">
        <f t="shared" si="7"/>
        <v>46.5</v>
      </c>
      <c r="H34" s="41">
        <v>22.1</v>
      </c>
      <c r="I34" s="42">
        <v>0</v>
      </c>
      <c r="J34" s="43">
        <f t="shared" si="8"/>
        <v>22.1</v>
      </c>
      <c r="K34" s="41">
        <v>66.900000000000006</v>
      </c>
      <c r="L34" s="42">
        <v>0</v>
      </c>
      <c r="M34" s="43">
        <f t="shared" si="9"/>
        <v>66.900000000000006</v>
      </c>
      <c r="N34" s="44">
        <v>2</v>
      </c>
      <c r="O34" s="58">
        <f t="shared" si="10"/>
        <v>133.5</v>
      </c>
      <c r="P34" s="45">
        <f t="shared" si="11"/>
        <v>17.5</v>
      </c>
      <c r="Q34" s="376">
        <v>19</v>
      </c>
    </row>
    <row r="35" spans="2:17" ht="14">
      <c r="B35" s="23" t="s">
        <v>14</v>
      </c>
      <c r="C35" s="40">
        <v>5</v>
      </c>
      <c r="D35" s="366" t="s">
        <v>106</v>
      </c>
      <c r="E35" s="41">
        <v>46</v>
      </c>
      <c r="F35" s="42">
        <v>0</v>
      </c>
      <c r="G35" s="26">
        <f t="shared" si="7"/>
        <v>46</v>
      </c>
      <c r="H35" s="41">
        <v>26.9</v>
      </c>
      <c r="I35" s="42">
        <v>5</v>
      </c>
      <c r="J35" s="43">
        <f t="shared" si="8"/>
        <v>31.9</v>
      </c>
      <c r="K35" s="41">
        <v>65.900000000000006</v>
      </c>
      <c r="L35" s="42">
        <v>0</v>
      </c>
      <c r="M35" s="43">
        <f t="shared" si="9"/>
        <v>65.900000000000006</v>
      </c>
      <c r="N35" s="44">
        <v>6</v>
      </c>
      <c r="O35" s="58">
        <f t="shared" si="10"/>
        <v>137.80000000000001</v>
      </c>
      <c r="P35" s="45">
        <f t="shared" si="11"/>
        <v>21.800000000000011</v>
      </c>
      <c r="Q35" s="376">
        <v>18</v>
      </c>
    </row>
    <row r="36" spans="2:17" ht="14">
      <c r="B36" s="23" t="s">
        <v>15</v>
      </c>
      <c r="C36" s="46">
        <v>21</v>
      </c>
      <c r="D36" s="367" t="s">
        <v>93</v>
      </c>
      <c r="E36" s="41">
        <v>46.1</v>
      </c>
      <c r="F36" s="42">
        <v>0</v>
      </c>
      <c r="G36" s="26">
        <f t="shared" si="7"/>
        <v>46.1</v>
      </c>
      <c r="H36" s="41">
        <v>26.2</v>
      </c>
      <c r="I36" s="42">
        <v>0</v>
      </c>
      <c r="J36" s="43">
        <f t="shared" si="8"/>
        <v>26.2</v>
      </c>
      <c r="K36" s="41">
        <v>73.5</v>
      </c>
      <c r="L36" s="42">
        <v>0</v>
      </c>
      <c r="M36" s="43">
        <f t="shared" si="9"/>
        <v>73.5</v>
      </c>
      <c r="N36" s="44">
        <v>8</v>
      </c>
      <c r="O36" s="58">
        <f t="shared" si="10"/>
        <v>137.80000000000001</v>
      </c>
      <c r="P36" s="45">
        <f t="shared" si="11"/>
        <v>21.800000000000011</v>
      </c>
      <c r="Q36" s="376">
        <v>17</v>
      </c>
    </row>
    <row r="37" spans="2:17" ht="14">
      <c r="B37" s="23" t="s">
        <v>16</v>
      </c>
      <c r="C37" s="47">
        <v>27</v>
      </c>
      <c r="D37" s="368" t="s">
        <v>81</v>
      </c>
      <c r="E37" s="41">
        <v>47.7</v>
      </c>
      <c r="F37" s="42">
        <v>0</v>
      </c>
      <c r="G37" s="26">
        <f t="shared" si="7"/>
        <v>47.7</v>
      </c>
      <c r="H37" s="41">
        <v>27.6</v>
      </c>
      <c r="I37" s="42">
        <v>0</v>
      </c>
      <c r="J37" s="43">
        <f t="shared" si="8"/>
        <v>27.6</v>
      </c>
      <c r="K37" s="41">
        <v>69.3</v>
      </c>
      <c r="L37" s="42">
        <v>0</v>
      </c>
      <c r="M37" s="43">
        <f t="shared" si="9"/>
        <v>69.3</v>
      </c>
      <c r="N37" s="44">
        <v>6</v>
      </c>
      <c r="O37" s="58">
        <f t="shared" si="10"/>
        <v>138.60000000000002</v>
      </c>
      <c r="P37" s="45">
        <f t="shared" si="11"/>
        <v>22.600000000000023</v>
      </c>
      <c r="Q37" s="376">
        <v>16</v>
      </c>
    </row>
    <row r="38" spans="2:17" ht="14">
      <c r="B38" s="23" t="s">
        <v>17</v>
      </c>
      <c r="C38" s="40">
        <v>14</v>
      </c>
      <c r="D38" s="366" t="s">
        <v>61</v>
      </c>
      <c r="E38" s="41">
        <v>45.4</v>
      </c>
      <c r="F38" s="42">
        <v>0</v>
      </c>
      <c r="G38" s="26">
        <f t="shared" si="7"/>
        <v>45.4</v>
      </c>
      <c r="H38" s="41">
        <v>27.1</v>
      </c>
      <c r="I38" s="42">
        <v>0</v>
      </c>
      <c r="J38" s="43">
        <f t="shared" si="8"/>
        <v>27.1</v>
      </c>
      <c r="K38" s="41">
        <v>68.900000000000006</v>
      </c>
      <c r="L38" s="42">
        <v>5</v>
      </c>
      <c r="M38" s="43">
        <f t="shared" si="9"/>
        <v>73.900000000000006</v>
      </c>
      <c r="N38" s="44">
        <v>6</v>
      </c>
      <c r="O38" s="58">
        <f t="shared" si="10"/>
        <v>140.4</v>
      </c>
      <c r="P38" s="45">
        <f t="shared" si="11"/>
        <v>24.400000000000006</v>
      </c>
      <c r="Q38" s="376">
        <v>15</v>
      </c>
    </row>
    <row r="39" spans="2:17" ht="14">
      <c r="B39" s="23" t="s">
        <v>18</v>
      </c>
      <c r="C39" s="40">
        <v>34</v>
      </c>
      <c r="D39" s="366" t="s">
        <v>95</v>
      </c>
      <c r="E39" s="41">
        <v>49.3</v>
      </c>
      <c r="F39" s="48">
        <v>0</v>
      </c>
      <c r="G39" s="26">
        <f t="shared" si="7"/>
        <v>49.3</v>
      </c>
      <c r="H39" s="49">
        <v>27.9</v>
      </c>
      <c r="I39" s="48">
        <v>0</v>
      </c>
      <c r="J39" s="43">
        <f t="shared" si="8"/>
        <v>27.9</v>
      </c>
      <c r="K39" s="49">
        <v>72.099999999999994</v>
      </c>
      <c r="L39" s="48">
        <v>0</v>
      </c>
      <c r="M39" s="43">
        <f t="shared" si="9"/>
        <v>72.099999999999994</v>
      </c>
      <c r="N39" s="50">
        <v>8</v>
      </c>
      <c r="O39" s="58">
        <f t="shared" si="10"/>
        <v>141.29999999999998</v>
      </c>
      <c r="P39" s="45">
        <f t="shared" si="11"/>
        <v>25.299999999999983</v>
      </c>
      <c r="Q39" s="376" t="s">
        <v>304</v>
      </c>
    </row>
    <row r="40" spans="2:17" ht="14">
      <c r="B40" s="22" t="s">
        <v>19</v>
      </c>
      <c r="C40" s="47">
        <v>17</v>
      </c>
      <c r="D40" s="369" t="s">
        <v>102</v>
      </c>
      <c r="E40" s="51">
        <v>50.9</v>
      </c>
      <c r="F40" s="52">
        <v>0</v>
      </c>
      <c r="G40" s="26">
        <f t="shared" si="7"/>
        <v>50.9</v>
      </c>
      <c r="H40" s="51">
        <v>26.1</v>
      </c>
      <c r="I40" s="52">
        <v>0</v>
      </c>
      <c r="J40" s="43">
        <f t="shared" si="8"/>
        <v>26.1</v>
      </c>
      <c r="K40" s="51">
        <v>70.599999999999994</v>
      </c>
      <c r="L40" s="52">
        <v>5</v>
      </c>
      <c r="M40" s="43">
        <f t="shared" si="9"/>
        <v>75.599999999999994</v>
      </c>
      <c r="N40" s="53">
        <v>8</v>
      </c>
      <c r="O40" s="58">
        <f t="shared" si="10"/>
        <v>144.6</v>
      </c>
      <c r="P40" s="54">
        <f t="shared" si="11"/>
        <v>28.599999999999994</v>
      </c>
      <c r="Q40" s="376">
        <v>14</v>
      </c>
    </row>
    <row r="41" spans="2:17" ht="14">
      <c r="B41" s="22" t="s">
        <v>20</v>
      </c>
      <c r="C41" s="47">
        <v>9</v>
      </c>
      <c r="D41" s="369" t="s">
        <v>89</v>
      </c>
      <c r="E41" s="51">
        <v>42.2</v>
      </c>
      <c r="F41" s="52">
        <v>0</v>
      </c>
      <c r="G41" s="26">
        <f t="shared" si="7"/>
        <v>42.2</v>
      </c>
      <c r="H41" s="51">
        <v>31.6</v>
      </c>
      <c r="I41" s="52">
        <v>0</v>
      </c>
      <c r="J41" s="26">
        <f t="shared" si="8"/>
        <v>31.6</v>
      </c>
      <c r="K41" s="51">
        <v>73.400000000000006</v>
      </c>
      <c r="L41" s="52">
        <v>5</v>
      </c>
      <c r="M41" s="26">
        <f t="shared" si="9"/>
        <v>78.400000000000006</v>
      </c>
      <c r="N41" s="53">
        <v>6</v>
      </c>
      <c r="O41" s="58">
        <f t="shared" si="10"/>
        <v>146.20000000000002</v>
      </c>
      <c r="P41" s="54">
        <f t="shared" si="11"/>
        <v>30.200000000000017</v>
      </c>
      <c r="Q41" s="376">
        <v>13</v>
      </c>
    </row>
    <row r="42" spans="2:17" ht="14">
      <c r="B42" s="22" t="s">
        <v>21</v>
      </c>
      <c r="C42" s="47">
        <v>42</v>
      </c>
      <c r="D42" s="369" t="s">
        <v>97</v>
      </c>
      <c r="E42" s="51">
        <v>50.8</v>
      </c>
      <c r="F42" s="52">
        <v>0</v>
      </c>
      <c r="G42" s="26">
        <f t="shared" si="7"/>
        <v>50.8</v>
      </c>
      <c r="H42" s="51">
        <v>27.9</v>
      </c>
      <c r="I42" s="52">
        <v>0</v>
      </c>
      <c r="J42" s="43">
        <f t="shared" si="8"/>
        <v>27.9</v>
      </c>
      <c r="K42" s="51">
        <v>71.8</v>
      </c>
      <c r="L42" s="52">
        <v>5</v>
      </c>
      <c r="M42" s="43">
        <f t="shared" si="9"/>
        <v>76.8</v>
      </c>
      <c r="N42" s="53">
        <v>6</v>
      </c>
      <c r="O42" s="58">
        <f t="shared" si="10"/>
        <v>149.5</v>
      </c>
      <c r="P42" s="54">
        <f t="shared" si="11"/>
        <v>33.5</v>
      </c>
      <c r="Q42" s="376" t="s">
        <v>304</v>
      </c>
    </row>
    <row r="43" spans="2:17" ht="14">
      <c r="B43" s="22" t="s">
        <v>22</v>
      </c>
      <c r="C43" s="47">
        <v>31</v>
      </c>
      <c r="D43" s="369" t="s">
        <v>78</v>
      </c>
      <c r="E43" s="51">
        <v>48.2</v>
      </c>
      <c r="F43" s="52">
        <v>0</v>
      </c>
      <c r="G43" s="26">
        <f t="shared" si="7"/>
        <v>48.2</v>
      </c>
      <c r="H43" s="51">
        <v>30.1</v>
      </c>
      <c r="I43" s="52">
        <v>0</v>
      </c>
      <c r="J43" s="43">
        <f t="shared" si="8"/>
        <v>30.1</v>
      </c>
      <c r="K43" s="51">
        <v>89.7</v>
      </c>
      <c r="L43" s="52">
        <v>0</v>
      </c>
      <c r="M43" s="43">
        <f t="shared" si="9"/>
        <v>89.7</v>
      </c>
      <c r="N43" s="53">
        <v>10</v>
      </c>
      <c r="O43" s="58">
        <f t="shared" si="10"/>
        <v>158</v>
      </c>
      <c r="P43" s="54">
        <f t="shared" si="11"/>
        <v>42</v>
      </c>
      <c r="Q43" s="376">
        <v>12</v>
      </c>
    </row>
    <row r="44" spans="2:17" ht="14">
      <c r="B44" s="22" t="s">
        <v>23</v>
      </c>
      <c r="C44" s="47">
        <v>23</v>
      </c>
      <c r="D44" s="369" t="s">
        <v>101</v>
      </c>
      <c r="E44" s="51">
        <v>49.9</v>
      </c>
      <c r="F44" s="52">
        <v>0</v>
      </c>
      <c r="G44" s="26">
        <f t="shared" si="7"/>
        <v>49.9</v>
      </c>
      <c r="H44" s="51">
        <v>38.4</v>
      </c>
      <c r="I44" s="52">
        <v>0</v>
      </c>
      <c r="J44" s="43">
        <f t="shared" si="8"/>
        <v>38.4</v>
      </c>
      <c r="K44" s="51">
        <v>77.7</v>
      </c>
      <c r="L44" s="52">
        <v>5</v>
      </c>
      <c r="M44" s="43">
        <f t="shared" si="9"/>
        <v>82.7</v>
      </c>
      <c r="N44" s="53">
        <v>12</v>
      </c>
      <c r="O44" s="58">
        <f t="shared" si="10"/>
        <v>159</v>
      </c>
      <c r="P44" s="54">
        <f t="shared" si="11"/>
        <v>43</v>
      </c>
      <c r="Q44" s="376">
        <v>11</v>
      </c>
    </row>
    <row r="45" spans="2:17" ht="14">
      <c r="B45" s="22" t="s">
        <v>24</v>
      </c>
      <c r="C45" s="47">
        <v>37</v>
      </c>
      <c r="D45" s="369" t="s">
        <v>98</v>
      </c>
      <c r="E45" s="51">
        <v>53</v>
      </c>
      <c r="F45" s="52">
        <v>0</v>
      </c>
      <c r="G45" s="26">
        <f t="shared" si="7"/>
        <v>53</v>
      </c>
      <c r="H45" s="51">
        <v>41</v>
      </c>
      <c r="I45" s="52">
        <v>0</v>
      </c>
      <c r="J45" s="43">
        <f t="shared" si="8"/>
        <v>41</v>
      </c>
      <c r="K45" s="51">
        <v>84.6</v>
      </c>
      <c r="L45" s="52">
        <v>5</v>
      </c>
      <c r="M45" s="43">
        <f t="shared" si="9"/>
        <v>89.6</v>
      </c>
      <c r="N45" s="53">
        <v>12</v>
      </c>
      <c r="O45" s="58">
        <f t="shared" si="10"/>
        <v>171.6</v>
      </c>
      <c r="P45" s="329">
        <f t="shared" si="11"/>
        <v>55.599999999999994</v>
      </c>
      <c r="Q45" s="376">
        <v>10</v>
      </c>
    </row>
    <row r="46" spans="2:17" ht="15" thickBot="1">
      <c r="B46" s="22" t="s">
        <v>25</v>
      </c>
      <c r="C46" s="47">
        <v>11</v>
      </c>
      <c r="D46" s="369" t="s">
        <v>90</v>
      </c>
      <c r="E46" s="51">
        <v>60.5</v>
      </c>
      <c r="F46" s="52">
        <v>0</v>
      </c>
      <c r="G46" s="26">
        <f t="shared" si="7"/>
        <v>60.5</v>
      </c>
      <c r="H46" s="51">
        <v>39.5</v>
      </c>
      <c r="I46" s="52">
        <v>5</v>
      </c>
      <c r="J46" s="43">
        <f t="shared" si="8"/>
        <v>44.5</v>
      </c>
      <c r="K46" s="51">
        <v>84.7</v>
      </c>
      <c r="L46" s="52">
        <v>5</v>
      </c>
      <c r="M46" s="43">
        <f t="shared" si="9"/>
        <v>89.7</v>
      </c>
      <c r="N46" s="53">
        <v>10</v>
      </c>
      <c r="O46" s="58">
        <f t="shared" si="10"/>
        <v>184.7</v>
      </c>
      <c r="P46" s="54">
        <f t="shared" si="11"/>
        <v>68.699999999999989</v>
      </c>
      <c r="Q46" s="376">
        <v>7</v>
      </c>
    </row>
    <row r="47" spans="2:17" ht="17" thickBot="1">
      <c r="B47" s="427" t="s">
        <v>85</v>
      </c>
      <c r="C47" s="428"/>
      <c r="D47" s="428"/>
      <c r="E47" s="428"/>
      <c r="F47" s="428"/>
      <c r="G47" s="428"/>
      <c r="H47" s="428"/>
      <c r="I47" s="428"/>
      <c r="J47" s="428"/>
      <c r="K47" s="428"/>
      <c r="L47" s="428"/>
      <c r="M47" s="428"/>
      <c r="N47" s="428"/>
      <c r="O47" s="428"/>
      <c r="P47" s="428"/>
      <c r="Q47" s="429"/>
    </row>
    <row r="48" spans="2:17" ht="16">
      <c r="B48" s="430" t="s">
        <v>0</v>
      </c>
      <c r="C48" s="7" t="s">
        <v>35</v>
      </c>
      <c r="D48" s="432" t="s">
        <v>47</v>
      </c>
      <c r="E48" s="434" t="s">
        <v>37</v>
      </c>
      <c r="F48" s="435"/>
      <c r="G48" s="436"/>
      <c r="H48" s="434" t="s">
        <v>38</v>
      </c>
      <c r="I48" s="435"/>
      <c r="J48" s="436"/>
      <c r="K48" s="434" t="s">
        <v>3</v>
      </c>
      <c r="L48" s="435"/>
      <c r="M48" s="436"/>
      <c r="N48" s="8" t="s">
        <v>48</v>
      </c>
      <c r="O48" s="9" t="s">
        <v>40</v>
      </c>
      <c r="P48" s="7"/>
      <c r="Q48" s="373" t="s">
        <v>7</v>
      </c>
    </row>
    <row r="49" spans="2:17" ht="17" thickBot="1">
      <c r="B49" s="431"/>
      <c r="C49" s="10" t="s">
        <v>41</v>
      </c>
      <c r="D49" s="433"/>
      <c r="E49" s="30" t="s">
        <v>8</v>
      </c>
      <c r="F49" s="31" t="s">
        <v>42</v>
      </c>
      <c r="G49" s="32" t="s">
        <v>40</v>
      </c>
      <c r="H49" s="30" t="s">
        <v>8</v>
      </c>
      <c r="I49" s="31" t="s">
        <v>42</v>
      </c>
      <c r="J49" s="32" t="s">
        <v>40</v>
      </c>
      <c r="K49" s="30" t="s">
        <v>8</v>
      </c>
      <c r="L49" s="31" t="s">
        <v>42</v>
      </c>
      <c r="M49" s="32" t="s">
        <v>40</v>
      </c>
      <c r="N49" s="33" t="s">
        <v>43</v>
      </c>
      <c r="O49" s="34" t="s">
        <v>44</v>
      </c>
      <c r="P49" s="10" t="s">
        <v>6</v>
      </c>
      <c r="Q49" s="374" t="s">
        <v>45</v>
      </c>
    </row>
    <row r="50" spans="2:17" ht="14">
      <c r="B50" s="16" t="s">
        <v>12</v>
      </c>
      <c r="C50" s="35">
        <v>41</v>
      </c>
      <c r="D50" s="365" t="s">
        <v>97</v>
      </c>
      <c r="E50" s="36">
        <v>56.2</v>
      </c>
      <c r="F50" s="37">
        <v>0</v>
      </c>
      <c r="G50" s="19">
        <f>SUM(E50:F50)</f>
        <v>56.2</v>
      </c>
      <c r="H50" s="36">
        <v>30</v>
      </c>
      <c r="I50" s="37">
        <v>5</v>
      </c>
      <c r="J50" s="164">
        <f>SUM(H50:I50)</f>
        <v>35</v>
      </c>
      <c r="K50" s="36">
        <v>79.2</v>
      </c>
      <c r="L50" s="37">
        <v>5</v>
      </c>
      <c r="M50" s="164">
        <f>SUM(K50:L50)</f>
        <v>84.2</v>
      </c>
      <c r="N50" s="38">
        <v>12</v>
      </c>
      <c r="O50" s="57">
        <f>SUM(G50,J50,M50)-N50</f>
        <v>163.4</v>
      </c>
      <c r="P50" s="39">
        <f t="shared" ref="P50:P52" si="12">O50-$O$33</f>
        <v>47.400000000000006</v>
      </c>
      <c r="Q50" s="375" t="s">
        <v>304</v>
      </c>
    </row>
    <row r="51" spans="2:17" ht="14">
      <c r="B51" s="23" t="s">
        <v>13</v>
      </c>
      <c r="C51" s="40">
        <v>18</v>
      </c>
      <c r="D51" s="366" t="s">
        <v>62</v>
      </c>
      <c r="E51" s="41">
        <v>57.2</v>
      </c>
      <c r="F51" s="42">
        <v>0</v>
      </c>
      <c r="G51" s="26">
        <f>SUM(E51:F51)</f>
        <v>57.2</v>
      </c>
      <c r="H51" s="41">
        <v>36.200000000000003</v>
      </c>
      <c r="I51" s="42">
        <v>5</v>
      </c>
      <c r="J51" s="43">
        <f>SUM(H51:I51)</f>
        <v>41.2</v>
      </c>
      <c r="K51" s="41">
        <v>82.23</v>
      </c>
      <c r="L51" s="42">
        <v>5</v>
      </c>
      <c r="M51" s="43">
        <f>SUM(K51:L51)</f>
        <v>87.23</v>
      </c>
      <c r="N51" s="44">
        <v>14</v>
      </c>
      <c r="O51" s="58">
        <f>SUM(G51,J51,M51)-N51</f>
        <v>171.63</v>
      </c>
      <c r="P51" s="328">
        <f t="shared" si="12"/>
        <v>55.629999999999995</v>
      </c>
      <c r="Q51" s="376">
        <v>9</v>
      </c>
    </row>
    <row r="52" spans="2:17" ht="15" thickBot="1">
      <c r="B52" s="55" t="s">
        <v>14</v>
      </c>
      <c r="C52" s="56">
        <v>20</v>
      </c>
      <c r="D52" s="370" t="s">
        <v>91</v>
      </c>
      <c r="E52" s="166">
        <v>59.7</v>
      </c>
      <c r="F52" s="167">
        <v>0</v>
      </c>
      <c r="G52" s="29">
        <f>SUM(E52:F52)</f>
        <v>59.7</v>
      </c>
      <c r="H52" s="166">
        <v>52.3</v>
      </c>
      <c r="I52" s="167">
        <v>0</v>
      </c>
      <c r="J52" s="29">
        <f>SUM(H52:I52)</f>
        <v>52.3</v>
      </c>
      <c r="K52" s="166">
        <v>77.8</v>
      </c>
      <c r="L52" s="167">
        <v>5</v>
      </c>
      <c r="M52" s="29">
        <f>SUM(K52:L52)</f>
        <v>82.8</v>
      </c>
      <c r="N52" s="168">
        <v>14</v>
      </c>
      <c r="O52" s="169">
        <f>SUM(G52,J52,M52)-N52</f>
        <v>180.8</v>
      </c>
      <c r="P52" s="170">
        <f t="shared" si="12"/>
        <v>64.800000000000011</v>
      </c>
      <c r="Q52" s="377">
        <v>8</v>
      </c>
    </row>
    <row r="54" spans="2:17">
      <c r="C54" s="358"/>
      <c r="D54" s="358" t="s">
        <v>104</v>
      </c>
      <c r="E54" s="358"/>
      <c r="F54" s="358"/>
      <c r="G54" s="358"/>
    </row>
    <row r="55" spans="2:17">
      <c r="C55" s="358"/>
      <c r="D55" s="358" t="s">
        <v>320</v>
      </c>
      <c r="E55" s="362" t="s">
        <v>123</v>
      </c>
      <c r="F55" s="358" t="s">
        <v>322</v>
      </c>
      <c r="G55" s="358"/>
      <c r="K55" s="358" t="s">
        <v>311</v>
      </c>
      <c r="L55" s="358"/>
      <c r="M55" s="358"/>
      <c r="N55" s="358"/>
      <c r="O55" s="358"/>
    </row>
    <row r="56" spans="2:17">
      <c r="C56" s="358"/>
      <c r="D56" s="358" t="s">
        <v>321</v>
      </c>
      <c r="E56" s="362" t="s">
        <v>123</v>
      </c>
      <c r="F56" s="358" t="s">
        <v>105</v>
      </c>
      <c r="G56" s="358"/>
    </row>
  </sheetData>
  <sortState xmlns:xlrd2="http://schemas.microsoft.com/office/spreadsheetml/2017/richdata2" ref="C54:O56">
    <sortCondition ref="O54:O56"/>
  </sortState>
  <mergeCells count="29">
    <mergeCell ref="B1:Q1"/>
    <mergeCell ref="B2:Q2"/>
    <mergeCell ref="B3:Q3"/>
    <mergeCell ref="B30:Q30"/>
    <mergeCell ref="B31:B32"/>
    <mergeCell ref="D31:D32"/>
    <mergeCell ref="E31:G31"/>
    <mergeCell ref="H31:J31"/>
    <mergeCell ref="K31:M31"/>
    <mergeCell ref="B5:Q5"/>
    <mergeCell ref="B6:B7"/>
    <mergeCell ref="D6:D7"/>
    <mergeCell ref="E6:G6"/>
    <mergeCell ref="H6:J6"/>
    <mergeCell ref="K6:M6"/>
    <mergeCell ref="B4:Q4"/>
    <mergeCell ref="B21:Q21"/>
    <mergeCell ref="B29:Q29"/>
    <mergeCell ref="B47:Q47"/>
    <mergeCell ref="B48:B49"/>
    <mergeCell ref="D48:D49"/>
    <mergeCell ref="E48:G48"/>
    <mergeCell ref="H48:J48"/>
    <mergeCell ref="K48:M48"/>
    <mergeCell ref="B22:B23"/>
    <mergeCell ref="D22:D23"/>
    <mergeCell ref="E22:G22"/>
    <mergeCell ref="H22:J22"/>
    <mergeCell ref="K22:M22"/>
  </mergeCells>
  <pageMargins left="0" right="0" top="0.39370078740157483" bottom="0.39370078740157483" header="0" footer="0"/>
  <pageSetup paperSize="9" scale="70" fitToHeight="0" pageOrder="overThenDown" orientation="landscape" useFirstPageNumber="1" r:id="rId1"/>
  <headerFooter>
    <oddHeader>&amp;C&amp;A</oddHeader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>
      <selection activeCell="L10" sqref="L10"/>
    </sheetView>
  </sheetViews>
  <sheetFormatPr baseColWidth="10" defaultColWidth="9.19921875" defaultRowHeight="15"/>
  <cols>
    <col min="1" max="1" width="6.19921875" style="110" customWidth="1"/>
    <col min="2" max="2" width="6.3984375" style="110" customWidth="1"/>
    <col min="3" max="3" width="31" style="110" customWidth="1"/>
    <col min="4" max="7" width="9.19921875" style="110"/>
    <col min="8" max="8" width="9.796875" style="110" customWidth="1"/>
    <col min="9" max="16384" width="9.19921875" style="110"/>
  </cols>
  <sheetData>
    <row r="1" spans="1:10" ht="16">
      <c r="A1" s="468" t="s">
        <v>323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0" ht="16">
      <c r="A2" s="469" t="s">
        <v>325</v>
      </c>
      <c r="B2" s="469"/>
      <c r="C2" s="469"/>
      <c r="D2" s="469"/>
      <c r="E2" s="469"/>
      <c r="F2" s="469"/>
      <c r="G2" s="469"/>
      <c r="H2" s="469"/>
      <c r="I2" s="469"/>
      <c r="J2" s="469"/>
    </row>
    <row r="3" spans="1:10" ht="17" thickBot="1">
      <c r="A3" s="470" t="s">
        <v>324</v>
      </c>
      <c r="B3" s="470"/>
      <c r="C3" s="470"/>
      <c r="D3" s="470"/>
      <c r="E3" s="470"/>
      <c r="F3" s="470"/>
      <c r="G3" s="470"/>
      <c r="H3" s="470"/>
      <c r="I3" s="470"/>
      <c r="J3" s="470"/>
    </row>
    <row r="4" spans="1:10" ht="17" thickBot="1">
      <c r="A4" s="471" t="s">
        <v>49</v>
      </c>
      <c r="B4" s="472"/>
      <c r="C4" s="472"/>
      <c r="D4" s="472"/>
      <c r="E4" s="472"/>
      <c r="F4" s="472"/>
      <c r="G4" s="472"/>
      <c r="H4" s="472"/>
      <c r="I4" s="472"/>
      <c r="J4" s="473"/>
    </row>
    <row r="5" spans="1:10" ht="17" thickBot="1">
      <c r="A5" s="457" t="s">
        <v>0</v>
      </c>
      <c r="B5" s="463" t="s">
        <v>1</v>
      </c>
      <c r="C5" s="465" t="s">
        <v>50</v>
      </c>
      <c r="D5" s="454" t="s">
        <v>51</v>
      </c>
      <c r="E5" s="455"/>
      <c r="F5" s="455"/>
      <c r="G5" s="455"/>
      <c r="H5" s="456"/>
      <c r="I5" s="457" t="s">
        <v>52</v>
      </c>
      <c r="J5" s="460" t="s">
        <v>53</v>
      </c>
    </row>
    <row r="6" spans="1:10">
      <c r="A6" s="458"/>
      <c r="B6" s="448"/>
      <c r="C6" s="466"/>
      <c r="D6" s="447" t="s">
        <v>55</v>
      </c>
      <c r="E6" s="448" t="s">
        <v>54</v>
      </c>
      <c r="F6" s="449" t="s">
        <v>56</v>
      </c>
      <c r="G6" s="450" t="s">
        <v>57</v>
      </c>
      <c r="H6" s="452" t="s">
        <v>58</v>
      </c>
      <c r="I6" s="458"/>
      <c r="J6" s="461"/>
    </row>
    <row r="7" spans="1:10" ht="16" thickBot="1">
      <c r="A7" s="459"/>
      <c r="B7" s="464"/>
      <c r="C7" s="467"/>
      <c r="D7" s="447"/>
      <c r="E7" s="448"/>
      <c r="F7" s="449"/>
      <c r="G7" s="451"/>
      <c r="H7" s="453"/>
      <c r="I7" s="459"/>
      <c r="J7" s="462"/>
    </row>
    <row r="8" spans="1:10" ht="17" thickBot="1">
      <c r="A8" s="454" t="s">
        <v>162</v>
      </c>
      <c r="B8" s="455"/>
      <c r="C8" s="455"/>
      <c r="D8" s="455"/>
      <c r="E8" s="455"/>
      <c r="F8" s="455"/>
      <c r="G8" s="455"/>
      <c r="H8" s="455"/>
      <c r="I8" s="455"/>
      <c r="J8" s="456"/>
    </row>
    <row r="9" spans="1:10" ht="16">
      <c r="A9" s="141" t="s">
        <v>12</v>
      </c>
      <c r="B9" s="111">
        <v>6</v>
      </c>
      <c r="C9" s="378" t="s">
        <v>94</v>
      </c>
      <c r="D9" s="114">
        <v>42.12</v>
      </c>
      <c r="E9" s="116">
        <v>5</v>
      </c>
      <c r="F9" s="113">
        <f t="shared" ref="F9:F18" si="0">SUM(D9:E9)</f>
        <v>47.12</v>
      </c>
      <c r="G9" s="112">
        <v>1000</v>
      </c>
      <c r="H9" s="115">
        <f t="shared" ref="H9:H18" si="1">SUM(G9-F9)</f>
        <v>952.88</v>
      </c>
      <c r="I9" s="162">
        <f>H9-$H$9</f>
        <v>0</v>
      </c>
      <c r="J9" s="381" t="s">
        <v>305</v>
      </c>
    </row>
    <row r="10" spans="1:10" ht="16">
      <c r="A10" s="142" t="s">
        <v>13</v>
      </c>
      <c r="B10" s="117">
        <v>11</v>
      </c>
      <c r="C10" s="379" t="s">
        <v>60</v>
      </c>
      <c r="D10" s="120">
        <v>56.22</v>
      </c>
      <c r="E10" s="122">
        <v>5</v>
      </c>
      <c r="F10" s="119">
        <f t="shared" si="0"/>
        <v>61.22</v>
      </c>
      <c r="G10" s="118">
        <v>1000</v>
      </c>
      <c r="H10" s="121">
        <f t="shared" si="1"/>
        <v>938.78</v>
      </c>
      <c r="I10" s="163">
        <f t="shared" ref="I10:I18" si="2">H10-$H$9</f>
        <v>-14.100000000000023</v>
      </c>
      <c r="J10" s="379">
        <v>9</v>
      </c>
    </row>
    <row r="11" spans="1:10" ht="16">
      <c r="A11" s="142" t="s">
        <v>14</v>
      </c>
      <c r="B11" s="117">
        <v>5</v>
      </c>
      <c r="C11" s="379" t="s">
        <v>103</v>
      </c>
      <c r="D11" s="120">
        <v>55.55</v>
      </c>
      <c r="E11" s="122">
        <v>10</v>
      </c>
      <c r="F11" s="119">
        <f t="shared" si="0"/>
        <v>65.55</v>
      </c>
      <c r="G11" s="118">
        <v>1000</v>
      </c>
      <c r="H11" s="121">
        <f t="shared" si="1"/>
        <v>934.45</v>
      </c>
      <c r="I11" s="163">
        <f t="shared" si="2"/>
        <v>-18.42999999999995</v>
      </c>
      <c r="J11" s="379">
        <v>8</v>
      </c>
    </row>
    <row r="12" spans="1:10" ht="16">
      <c r="A12" s="142" t="s">
        <v>15</v>
      </c>
      <c r="B12" s="117">
        <v>4</v>
      </c>
      <c r="C12" s="379" t="s">
        <v>62</v>
      </c>
      <c r="D12" s="120">
        <v>61.67</v>
      </c>
      <c r="E12" s="122">
        <v>10</v>
      </c>
      <c r="F12" s="119">
        <f t="shared" si="0"/>
        <v>71.67</v>
      </c>
      <c r="G12" s="118">
        <v>1000</v>
      </c>
      <c r="H12" s="121">
        <f t="shared" si="1"/>
        <v>928.33</v>
      </c>
      <c r="I12" s="163">
        <f t="shared" si="2"/>
        <v>-24.549999999999955</v>
      </c>
      <c r="J12" s="382" t="s">
        <v>306</v>
      </c>
    </row>
    <row r="13" spans="1:10" ht="16">
      <c r="A13" s="142" t="s">
        <v>16</v>
      </c>
      <c r="B13" s="117">
        <v>12</v>
      </c>
      <c r="C13" s="379" t="s">
        <v>97</v>
      </c>
      <c r="D13" s="120">
        <v>66.569999999999993</v>
      </c>
      <c r="E13" s="122">
        <v>10</v>
      </c>
      <c r="F13" s="119">
        <f t="shared" si="0"/>
        <v>76.569999999999993</v>
      </c>
      <c r="G13" s="118">
        <v>1000</v>
      </c>
      <c r="H13" s="121">
        <f t="shared" si="1"/>
        <v>923.43000000000006</v>
      </c>
      <c r="I13" s="163">
        <f t="shared" si="2"/>
        <v>-29.449999999999932</v>
      </c>
      <c r="J13" s="379" t="s">
        <v>304</v>
      </c>
    </row>
    <row r="14" spans="1:10" ht="16">
      <c r="A14" s="142" t="s">
        <v>17</v>
      </c>
      <c r="B14" s="117">
        <v>13</v>
      </c>
      <c r="C14" s="379" t="s">
        <v>95</v>
      </c>
      <c r="D14" s="120">
        <v>57.75</v>
      </c>
      <c r="E14" s="122">
        <v>20</v>
      </c>
      <c r="F14" s="119">
        <f t="shared" si="0"/>
        <v>77.75</v>
      </c>
      <c r="G14" s="118">
        <v>1000</v>
      </c>
      <c r="H14" s="121">
        <f t="shared" si="1"/>
        <v>922.25</v>
      </c>
      <c r="I14" s="163">
        <f t="shared" si="2"/>
        <v>-30.629999999999995</v>
      </c>
      <c r="J14" s="379" t="s">
        <v>304</v>
      </c>
    </row>
    <row r="15" spans="1:10" ht="16">
      <c r="A15" s="142" t="s">
        <v>18</v>
      </c>
      <c r="B15" s="117">
        <v>7</v>
      </c>
      <c r="C15" s="379" t="s">
        <v>96</v>
      </c>
      <c r="D15" s="120">
        <v>57.72</v>
      </c>
      <c r="E15" s="122">
        <v>30</v>
      </c>
      <c r="F15" s="119">
        <f t="shared" si="0"/>
        <v>87.72</v>
      </c>
      <c r="G15" s="118">
        <v>1000</v>
      </c>
      <c r="H15" s="121">
        <f t="shared" si="1"/>
        <v>912.28</v>
      </c>
      <c r="I15" s="163">
        <f t="shared" si="2"/>
        <v>-40.600000000000023</v>
      </c>
      <c r="J15" s="379">
        <v>6</v>
      </c>
    </row>
    <row r="16" spans="1:10" ht="16">
      <c r="A16" s="142" t="s">
        <v>19</v>
      </c>
      <c r="B16" s="117">
        <v>9</v>
      </c>
      <c r="C16" s="379" t="s">
        <v>93</v>
      </c>
      <c r="D16" s="120">
        <v>68.09</v>
      </c>
      <c r="E16" s="122">
        <v>20</v>
      </c>
      <c r="F16" s="119">
        <f t="shared" si="0"/>
        <v>88.09</v>
      </c>
      <c r="G16" s="118">
        <v>1000</v>
      </c>
      <c r="H16" s="121">
        <f t="shared" si="1"/>
        <v>911.91</v>
      </c>
      <c r="I16" s="163">
        <f t="shared" si="2"/>
        <v>-40.970000000000027</v>
      </c>
      <c r="J16" s="379">
        <v>5</v>
      </c>
    </row>
    <row r="17" spans="1:11" ht="16">
      <c r="A17" s="142" t="s">
        <v>20</v>
      </c>
      <c r="B17" s="117">
        <v>10</v>
      </c>
      <c r="C17" s="379" t="s">
        <v>98</v>
      </c>
      <c r="D17" s="120">
        <v>85.03</v>
      </c>
      <c r="E17" s="122">
        <v>70</v>
      </c>
      <c r="F17" s="119">
        <f t="shared" si="0"/>
        <v>155.03</v>
      </c>
      <c r="G17" s="118">
        <v>1000</v>
      </c>
      <c r="H17" s="121">
        <f t="shared" si="1"/>
        <v>844.97</v>
      </c>
      <c r="I17" s="163">
        <f t="shared" si="2"/>
        <v>-107.90999999999997</v>
      </c>
      <c r="J17" s="379">
        <v>4</v>
      </c>
    </row>
    <row r="18" spans="1:11" ht="17" thickBot="1">
      <c r="A18" s="142" t="s">
        <v>21</v>
      </c>
      <c r="B18" s="129">
        <v>1</v>
      </c>
      <c r="C18" s="380" t="s">
        <v>64</v>
      </c>
      <c r="D18" s="132">
        <v>175.34</v>
      </c>
      <c r="E18" s="134">
        <v>65</v>
      </c>
      <c r="F18" s="131">
        <f t="shared" si="0"/>
        <v>240.34</v>
      </c>
      <c r="G18" s="130">
        <v>1000</v>
      </c>
      <c r="H18" s="133">
        <f t="shared" si="1"/>
        <v>759.66</v>
      </c>
      <c r="I18" s="161">
        <f t="shared" si="2"/>
        <v>-193.22000000000003</v>
      </c>
      <c r="J18" s="380">
        <v>3</v>
      </c>
    </row>
    <row r="19" spans="1:11" ht="17" thickBot="1">
      <c r="A19" s="444" t="s">
        <v>326</v>
      </c>
      <c r="B19" s="445"/>
      <c r="C19" s="445"/>
      <c r="D19" s="445"/>
      <c r="E19" s="445"/>
      <c r="F19" s="445"/>
      <c r="G19" s="445"/>
      <c r="H19" s="445"/>
      <c r="I19" s="445"/>
      <c r="J19" s="446"/>
    </row>
    <row r="20" spans="1:11" ht="16">
      <c r="A20" s="143" t="s">
        <v>12</v>
      </c>
      <c r="B20" s="135">
        <v>3</v>
      </c>
      <c r="C20" s="383" t="s">
        <v>96</v>
      </c>
      <c r="D20" s="138">
        <v>57.91</v>
      </c>
      <c r="E20" s="140">
        <v>5</v>
      </c>
      <c r="F20" s="137">
        <f>SUM(D20:E20)</f>
        <v>62.91</v>
      </c>
      <c r="G20" s="136">
        <v>1000</v>
      </c>
      <c r="H20" s="139">
        <f>SUM(G20-F20)</f>
        <v>937.09</v>
      </c>
      <c r="I20" s="162">
        <f>H20-$H$20</f>
        <v>0</v>
      </c>
      <c r="J20" s="383">
        <v>10</v>
      </c>
    </row>
    <row r="21" spans="1:11" ht="16">
      <c r="A21" s="142" t="s">
        <v>13</v>
      </c>
      <c r="B21" s="117">
        <v>2</v>
      </c>
      <c r="C21" s="379" t="s">
        <v>94</v>
      </c>
      <c r="D21" s="120">
        <v>48.5</v>
      </c>
      <c r="E21" s="122">
        <v>30</v>
      </c>
      <c r="F21" s="119">
        <f>SUM(D21:E21)</f>
        <v>78.5</v>
      </c>
      <c r="G21" s="118">
        <v>1000</v>
      </c>
      <c r="H21" s="121">
        <f>SUM(G21-F21)</f>
        <v>921.5</v>
      </c>
      <c r="I21" s="163">
        <f t="shared" ref="I21:I22" si="3">H21-$H$20</f>
        <v>-15.590000000000032</v>
      </c>
      <c r="J21" s="379">
        <v>9</v>
      </c>
    </row>
    <row r="22" spans="1:11" ht="17" thickBot="1">
      <c r="A22" s="144" t="s">
        <v>14</v>
      </c>
      <c r="B22" s="123">
        <v>8</v>
      </c>
      <c r="C22" s="384" t="s">
        <v>99</v>
      </c>
      <c r="D22" s="126">
        <v>61.13</v>
      </c>
      <c r="E22" s="128">
        <v>20</v>
      </c>
      <c r="F22" s="125">
        <f>SUM(D22:E22)</f>
        <v>81.13</v>
      </c>
      <c r="G22" s="124">
        <v>1000</v>
      </c>
      <c r="H22" s="127">
        <f>SUM(G22-F22)</f>
        <v>918.87</v>
      </c>
      <c r="I22" s="165">
        <f t="shared" si="3"/>
        <v>-18.220000000000027</v>
      </c>
      <c r="J22" s="384">
        <v>8</v>
      </c>
    </row>
    <row r="24" spans="1:11">
      <c r="E24" s="385"/>
      <c r="F24" s="385" t="s">
        <v>327</v>
      </c>
      <c r="G24" s="385"/>
      <c r="H24" s="385"/>
      <c r="I24" s="385"/>
      <c r="J24" s="385"/>
      <c r="K24" s="385"/>
    </row>
  </sheetData>
  <sortState xmlns:xlrd2="http://schemas.microsoft.com/office/spreadsheetml/2017/richdata2" ref="B21:H23">
    <sortCondition descending="1" ref="H21:H23"/>
  </sortState>
  <mergeCells count="17">
    <mergeCell ref="A1:J1"/>
    <mergeCell ref="A2:J2"/>
    <mergeCell ref="A3:J3"/>
    <mergeCell ref="A4:J4"/>
    <mergeCell ref="A19:J19"/>
    <mergeCell ref="D6:D7"/>
    <mergeCell ref="E6:E7"/>
    <mergeCell ref="F6:F7"/>
    <mergeCell ref="G6:G7"/>
    <mergeCell ref="H6:H7"/>
    <mergeCell ref="A8:J8"/>
    <mergeCell ref="I5:I7"/>
    <mergeCell ref="J5:J7"/>
    <mergeCell ref="A5:A7"/>
    <mergeCell ref="B5:B7"/>
    <mergeCell ref="C5:C7"/>
    <mergeCell ref="D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6"/>
  <sheetViews>
    <sheetView topLeftCell="B43" workbookViewId="0">
      <selection activeCell="W54" sqref="W53:W54"/>
    </sheetView>
  </sheetViews>
  <sheetFormatPr baseColWidth="10" defaultColWidth="8.796875" defaultRowHeight="13"/>
  <cols>
    <col min="1" max="1" width="2.796875" style="171" customWidth="1"/>
    <col min="2" max="2" width="4.796875" style="171" customWidth="1"/>
    <col min="3" max="3" width="21.796875" style="171" customWidth="1"/>
    <col min="4" max="17" width="6" style="171" customWidth="1"/>
    <col min="18" max="16384" width="8.796875" style="171"/>
  </cols>
  <sheetData>
    <row r="1" spans="1:17" ht="16">
      <c r="A1" s="481" t="s">
        <v>107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</row>
    <row r="2" spans="1:17" ht="16">
      <c r="A2" s="481" t="s">
        <v>108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</row>
    <row r="3" spans="1:17" ht="17" thickBot="1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14" thickBot="1">
      <c r="B4" s="173"/>
      <c r="C4" s="482" t="s">
        <v>109</v>
      </c>
      <c r="D4" s="174" t="s">
        <v>110</v>
      </c>
      <c r="E4" s="175" t="s">
        <v>111</v>
      </c>
      <c r="F4" s="175" t="s">
        <v>112</v>
      </c>
      <c r="G4" s="175" t="s">
        <v>113</v>
      </c>
      <c r="H4" s="175" t="s">
        <v>114</v>
      </c>
      <c r="I4" s="175" t="s">
        <v>115</v>
      </c>
      <c r="J4" s="176" t="s">
        <v>116</v>
      </c>
      <c r="K4" s="176" t="s">
        <v>117</v>
      </c>
      <c r="L4" s="176" t="s">
        <v>118</v>
      </c>
      <c r="M4" s="177" t="s">
        <v>119</v>
      </c>
      <c r="N4" s="177" t="s">
        <v>120</v>
      </c>
      <c r="O4" s="178" t="s">
        <v>121</v>
      </c>
      <c r="P4" s="179" t="s">
        <v>122</v>
      </c>
      <c r="Q4" s="180"/>
    </row>
    <row r="5" spans="1:17">
      <c r="B5" s="181"/>
      <c r="C5" s="483"/>
      <c r="D5" s="182"/>
      <c r="E5" s="182"/>
      <c r="F5" s="182" t="s">
        <v>123</v>
      </c>
      <c r="G5" s="183" t="s">
        <v>124</v>
      </c>
      <c r="H5" s="182"/>
      <c r="I5" s="182"/>
      <c r="J5" s="184"/>
      <c r="K5" s="184"/>
      <c r="L5" s="184"/>
      <c r="M5" s="185"/>
      <c r="N5" s="186"/>
      <c r="O5" s="187"/>
      <c r="P5" s="188" t="s">
        <v>125</v>
      </c>
      <c r="Q5" s="181"/>
    </row>
    <row r="6" spans="1:17">
      <c r="B6" s="181"/>
      <c r="C6" s="483"/>
      <c r="D6" s="188" t="s">
        <v>123</v>
      </c>
      <c r="E6" s="189"/>
      <c r="F6" s="189" t="s">
        <v>125</v>
      </c>
      <c r="G6" s="189" t="s">
        <v>126</v>
      </c>
      <c r="H6" s="189" t="s">
        <v>127</v>
      </c>
      <c r="I6" s="189"/>
      <c r="J6" s="190" t="s">
        <v>124</v>
      </c>
      <c r="K6" s="190" t="s">
        <v>128</v>
      </c>
      <c r="L6" s="190" t="s">
        <v>129</v>
      </c>
      <c r="M6" s="189" t="s">
        <v>129</v>
      </c>
      <c r="N6" s="191"/>
      <c r="O6" s="192" t="s">
        <v>123</v>
      </c>
      <c r="P6" s="188" t="s">
        <v>130</v>
      </c>
      <c r="Q6" s="181"/>
    </row>
    <row r="7" spans="1:17">
      <c r="B7" s="181" t="s">
        <v>130</v>
      </c>
      <c r="C7" s="483"/>
      <c r="D7" s="188" t="s">
        <v>123</v>
      </c>
      <c r="E7" s="189"/>
      <c r="F7" s="189" t="s">
        <v>130</v>
      </c>
      <c r="G7" s="189" t="s">
        <v>131</v>
      </c>
      <c r="H7" s="189" t="s">
        <v>132</v>
      </c>
      <c r="I7" s="189"/>
      <c r="J7" s="190" t="s">
        <v>133</v>
      </c>
      <c r="K7" s="190" t="s">
        <v>134</v>
      </c>
      <c r="L7" s="190" t="s">
        <v>135</v>
      </c>
      <c r="M7" s="189" t="s">
        <v>136</v>
      </c>
      <c r="N7" s="191"/>
      <c r="O7" s="192" t="s">
        <v>137</v>
      </c>
      <c r="P7" s="188" t="s">
        <v>138</v>
      </c>
      <c r="Q7" s="181"/>
    </row>
    <row r="8" spans="1:17">
      <c r="B8" s="181" t="s">
        <v>139</v>
      </c>
      <c r="C8" s="483" t="s">
        <v>140</v>
      </c>
      <c r="D8" s="188" t="s">
        <v>141</v>
      </c>
      <c r="E8" s="189" t="s">
        <v>124</v>
      </c>
      <c r="F8" s="189" t="s">
        <v>138</v>
      </c>
      <c r="G8" s="189" t="s">
        <v>138</v>
      </c>
      <c r="H8" s="189" t="s">
        <v>142</v>
      </c>
      <c r="I8" s="189" t="s">
        <v>143</v>
      </c>
      <c r="J8" s="190" t="s">
        <v>144</v>
      </c>
      <c r="K8" s="190" t="s">
        <v>145</v>
      </c>
      <c r="L8" s="190" t="s">
        <v>146</v>
      </c>
      <c r="M8" s="189" t="s">
        <v>132</v>
      </c>
      <c r="N8" s="191" t="s">
        <v>129</v>
      </c>
      <c r="O8" s="192" t="s">
        <v>147</v>
      </c>
      <c r="P8" s="188" t="s">
        <v>141</v>
      </c>
      <c r="Q8" s="181" t="s">
        <v>127</v>
      </c>
    </row>
    <row r="9" spans="1:17" ht="14">
      <c r="B9" s="181" t="s">
        <v>147</v>
      </c>
      <c r="C9" s="483"/>
      <c r="D9" s="188" t="s">
        <v>134</v>
      </c>
      <c r="E9" s="189" t="s">
        <v>126</v>
      </c>
      <c r="F9" s="189" t="s">
        <v>127</v>
      </c>
      <c r="G9" s="189" t="s">
        <v>125</v>
      </c>
      <c r="H9" s="189" t="s">
        <v>133</v>
      </c>
      <c r="I9" s="189" t="s">
        <v>142</v>
      </c>
      <c r="J9" s="190" t="s">
        <v>132</v>
      </c>
      <c r="K9" s="190" t="s">
        <v>133</v>
      </c>
      <c r="L9" s="190" t="s">
        <v>126</v>
      </c>
      <c r="M9" s="189" t="s">
        <v>148</v>
      </c>
      <c r="N9" s="193" t="s">
        <v>149</v>
      </c>
      <c r="O9" s="192" t="s">
        <v>150</v>
      </c>
      <c r="P9" s="188" t="s">
        <v>142</v>
      </c>
      <c r="Q9" s="181" t="s">
        <v>135</v>
      </c>
    </row>
    <row r="10" spans="1:17">
      <c r="B10" s="181" t="s">
        <v>132</v>
      </c>
      <c r="C10" s="483"/>
      <c r="D10" s="188" t="s">
        <v>151</v>
      </c>
      <c r="E10" s="189" t="s">
        <v>136</v>
      </c>
      <c r="F10" s="189" t="s">
        <v>152</v>
      </c>
      <c r="G10" s="189" t="s">
        <v>128</v>
      </c>
      <c r="H10" s="189" t="s">
        <v>146</v>
      </c>
      <c r="I10" s="189" t="s">
        <v>136</v>
      </c>
      <c r="J10" s="190" t="s">
        <v>136</v>
      </c>
      <c r="K10" s="190" t="s">
        <v>124</v>
      </c>
      <c r="L10" s="190" t="s">
        <v>128</v>
      </c>
      <c r="M10" s="189" t="s">
        <v>135</v>
      </c>
      <c r="N10" s="191" t="s">
        <v>136</v>
      </c>
      <c r="O10" s="192" t="s">
        <v>153</v>
      </c>
      <c r="P10" s="188" t="s">
        <v>133</v>
      </c>
      <c r="Q10" s="181" t="s">
        <v>154</v>
      </c>
    </row>
    <row r="11" spans="1:17">
      <c r="B11" s="181" t="s">
        <v>154</v>
      </c>
      <c r="C11" s="483"/>
      <c r="D11" s="188" t="s">
        <v>132</v>
      </c>
      <c r="E11" s="189" t="s">
        <v>148</v>
      </c>
      <c r="F11" s="189" t="s">
        <v>125</v>
      </c>
      <c r="G11" s="189" t="s">
        <v>132</v>
      </c>
      <c r="H11" s="189" t="s">
        <v>135</v>
      </c>
      <c r="I11" s="189" t="s">
        <v>127</v>
      </c>
      <c r="J11" s="190" t="s">
        <v>142</v>
      </c>
      <c r="K11" s="190" t="s">
        <v>148</v>
      </c>
      <c r="L11" s="190" t="s">
        <v>126</v>
      </c>
      <c r="M11" s="189" t="s">
        <v>124</v>
      </c>
      <c r="N11" s="191" t="s">
        <v>144</v>
      </c>
      <c r="O11" s="194" t="s">
        <v>150</v>
      </c>
      <c r="P11" s="188" t="s">
        <v>132</v>
      </c>
      <c r="Q11" s="181" t="s">
        <v>152</v>
      </c>
    </row>
    <row r="12" spans="1:17">
      <c r="B12" s="181" t="s">
        <v>155</v>
      </c>
      <c r="C12" s="483" t="s">
        <v>156</v>
      </c>
      <c r="D12" s="188" t="s">
        <v>124</v>
      </c>
      <c r="E12" s="189" t="s">
        <v>157</v>
      </c>
      <c r="F12" s="189" t="s">
        <v>142</v>
      </c>
      <c r="G12" s="189" t="s">
        <v>124</v>
      </c>
      <c r="H12" s="189" t="s">
        <v>124</v>
      </c>
      <c r="I12" s="189" t="s">
        <v>132</v>
      </c>
      <c r="J12" s="190" t="s">
        <v>135</v>
      </c>
      <c r="K12" s="190" t="s">
        <v>157</v>
      </c>
      <c r="L12" s="190" t="s">
        <v>158</v>
      </c>
      <c r="M12" s="189" t="s">
        <v>148</v>
      </c>
      <c r="N12" s="191" t="s">
        <v>132</v>
      </c>
      <c r="O12" s="192" t="s">
        <v>148</v>
      </c>
      <c r="P12" s="188" t="s">
        <v>124</v>
      </c>
      <c r="Q12" s="181"/>
    </row>
    <row r="13" spans="1:17">
      <c r="B13" s="181" t="s">
        <v>126</v>
      </c>
      <c r="C13" s="483"/>
      <c r="D13" s="188" t="s">
        <v>150</v>
      </c>
      <c r="E13" s="189" t="s">
        <v>136</v>
      </c>
      <c r="F13" s="189" t="s">
        <v>136</v>
      </c>
      <c r="G13" s="189" t="s">
        <v>144</v>
      </c>
      <c r="H13" s="189" t="s">
        <v>158</v>
      </c>
      <c r="I13" s="189"/>
      <c r="J13" s="190" t="s">
        <v>124</v>
      </c>
      <c r="K13" s="190" t="s">
        <v>123</v>
      </c>
      <c r="L13" s="190"/>
      <c r="M13" s="189" t="s">
        <v>133</v>
      </c>
      <c r="N13" s="191"/>
      <c r="O13" s="192" t="s">
        <v>159</v>
      </c>
      <c r="P13" s="188" t="s">
        <v>148</v>
      </c>
      <c r="Q13" s="181"/>
    </row>
    <row r="14" spans="1:17">
      <c r="B14" s="181"/>
      <c r="C14" s="483"/>
      <c r="D14" s="188" t="s">
        <v>123</v>
      </c>
      <c r="E14" s="189"/>
      <c r="F14" s="189" t="s">
        <v>160</v>
      </c>
      <c r="G14" s="189" t="s">
        <v>135</v>
      </c>
      <c r="H14" s="189" t="s">
        <v>126</v>
      </c>
      <c r="I14" s="189"/>
      <c r="J14" s="190" t="s">
        <v>158</v>
      </c>
      <c r="K14" s="190" t="s">
        <v>123</v>
      </c>
      <c r="L14" s="190"/>
      <c r="M14" s="189" t="s">
        <v>158</v>
      </c>
      <c r="N14" s="191"/>
      <c r="O14" s="192" t="s">
        <v>123</v>
      </c>
      <c r="P14" s="188" t="s">
        <v>133</v>
      </c>
      <c r="Q14" s="181"/>
    </row>
    <row r="15" spans="1:17" ht="14" thickBot="1">
      <c r="B15" s="195"/>
      <c r="C15" s="484"/>
      <c r="D15" s="196" t="s">
        <v>123</v>
      </c>
      <c r="E15" s="197"/>
      <c r="F15" s="197" t="s">
        <v>123</v>
      </c>
      <c r="G15" s="197" t="s">
        <v>124</v>
      </c>
      <c r="H15" s="197"/>
      <c r="I15" s="197"/>
      <c r="J15" s="198" t="s">
        <v>126</v>
      </c>
      <c r="K15" s="198" t="s">
        <v>123</v>
      </c>
      <c r="L15" s="198"/>
      <c r="M15" s="197" t="s">
        <v>132</v>
      </c>
      <c r="N15" s="199"/>
      <c r="O15" s="200" t="s">
        <v>161</v>
      </c>
      <c r="P15" s="196" t="s">
        <v>144</v>
      </c>
      <c r="Q15" s="195"/>
    </row>
    <row r="16" spans="1:17" ht="14" thickBot="1">
      <c r="B16" s="485" t="s">
        <v>162</v>
      </c>
      <c r="C16" s="486"/>
      <c r="D16" s="486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7"/>
    </row>
    <row r="17" spans="2:17" ht="14">
      <c r="B17" s="201" t="s">
        <v>12</v>
      </c>
      <c r="C17" s="202" t="s">
        <v>164</v>
      </c>
      <c r="D17" s="331"/>
      <c r="E17" s="204">
        <v>20</v>
      </c>
      <c r="F17" s="204">
        <v>20</v>
      </c>
      <c r="G17" s="204">
        <v>19</v>
      </c>
      <c r="H17" s="204">
        <v>20</v>
      </c>
      <c r="I17" s="204">
        <v>20</v>
      </c>
      <c r="J17" s="205">
        <v>20</v>
      </c>
      <c r="K17" s="205">
        <v>18</v>
      </c>
      <c r="L17" s="205"/>
      <c r="M17" s="205"/>
      <c r="N17" s="205"/>
      <c r="O17" s="205"/>
      <c r="P17" s="205"/>
      <c r="Q17" s="201">
        <f>SUM(D17:P17)</f>
        <v>137</v>
      </c>
    </row>
    <row r="18" spans="2:17" ht="14">
      <c r="B18" s="201" t="s">
        <v>13</v>
      </c>
      <c r="C18" s="202" t="s">
        <v>163</v>
      </c>
      <c r="D18" s="203">
        <v>20</v>
      </c>
      <c r="E18" s="204">
        <v>18</v>
      </c>
      <c r="F18" s="330">
        <v>13</v>
      </c>
      <c r="G18" s="204">
        <v>20</v>
      </c>
      <c r="H18" s="204">
        <v>19</v>
      </c>
      <c r="I18" s="204">
        <v>19</v>
      </c>
      <c r="J18" s="205">
        <v>19</v>
      </c>
      <c r="K18" s="205">
        <v>19</v>
      </c>
      <c r="L18" s="205"/>
      <c r="M18" s="205"/>
      <c r="N18" s="205"/>
      <c r="O18" s="205"/>
      <c r="P18" s="205"/>
      <c r="Q18" s="201">
        <f>SUM(D18:P18)-F18</f>
        <v>134</v>
      </c>
    </row>
    <row r="19" spans="2:17" ht="14">
      <c r="B19" s="201" t="s">
        <v>165</v>
      </c>
      <c r="C19" s="202" t="s">
        <v>168</v>
      </c>
      <c r="D19" s="203">
        <v>17</v>
      </c>
      <c r="E19" s="204">
        <v>19</v>
      </c>
      <c r="F19" s="204">
        <v>19</v>
      </c>
      <c r="G19" s="204">
        <v>13</v>
      </c>
      <c r="H19" s="204">
        <v>11</v>
      </c>
      <c r="I19" s="330"/>
      <c r="J19" s="205">
        <v>17</v>
      </c>
      <c r="K19" s="205">
        <v>20</v>
      </c>
      <c r="L19" s="205"/>
      <c r="M19" s="205"/>
      <c r="N19" s="205"/>
      <c r="O19" s="205"/>
      <c r="P19" s="205"/>
      <c r="Q19" s="201">
        <f>SUM(D19:P19)</f>
        <v>116</v>
      </c>
    </row>
    <row r="20" spans="2:17" ht="14">
      <c r="B20" s="201" t="s">
        <v>15</v>
      </c>
      <c r="C20" s="202" t="s">
        <v>166</v>
      </c>
      <c r="D20" s="331">
        <v>13</v>
      </c>
      <c r="E20" s="204">
        <v>13</v>
      </c>
      <c r="F20" s="204">
        <v>16</v>
      </c>
      <c r="G20" s="204">
        <v>17</v>
      </c>
      <c r="H20" s="204">
        <v>15</v>
      </c>
      <c r="I20" s="204">
        <v>16</v>
      </c>
      <c r="J20" s="205">
        <v>14</v>
      </c>
      <c r="K20" s="205">
        <v>16</v>
      </c>
      <c r="L20" s="205"/>
      <c r="M20" s="205"/>
      <c r="N20" s="205"/>
      <c r="O20" s="205"/>
      <c r="P20" s="205"/>
      <c r="Q20" s="201">
        <f>SUM(D20:P20)-D20</f>
        <v>107</v>
      </c>
    </row>
    <row r="21" spans="2:17" ht="14">
      <c r="B21" s="201" t="s">
        <v>16</v>
      </c>
      <c r="C21" s="202" t="s">
        <v>167</v>
      </c>
      <c r="D21" s="206">
        <v>15</v>
      </c>
      <c r="E21" s="207">
        <v>16</v>
      </c>
      <c r="F21" s="204">
        <v>15</v>
      </c>
      <c r="G21" s="204">
        <v>9</v>
      </c>
      <c r="H21" s="204">
        <v>15</v>
      </c>
      <c r="I21" s="204">
        <v>18</v>
      </c>
      <c r="J21" s="205">
        <v>13</v>
      </c>
      <c r="K21" s="332"/>
      <c r="L21" s="205"/>
      <c r="M21" s="205"/>
      <c r="N21" s="205"/>
      <c r="O21" s="205"/>
      <c r="P21" s="205"/>
      <c r="Q21" s="201">
        <f t="shared" ref="Q21:Q46" si="0">SUM(D21:P21)</f>
        <v>101</v>
      </c>
    </row>
    <row r="22" spans="2:17" ht="14">
      <c r="B22" s="201" t="s">
        <v>17</v>
      </c>
      <c r="C22" s="202" t="s">
        <v>169</v>
      </c>
      <c r="D22" s="203">
        <v>16</v>
      </c>
      <c r="E22" s="204">
        <v>17</v>
      </c>
      <c r="F22" s="204">
        <v>18</v>
      </c>
      <c r="G22" s="330"/>
      <c r="H22" s="204">
        <v>18</v>
      </c>
      <c r="I22" s="204"/>
      <c r="J22" s="205">
        <v>18</v>
      </c>
      <c r="K22" s="205">
        <v>13</v>
      </c>
      <c r="L22" s="205"/>
      <c r="M22" s="205"/>
      <c r="N22" s="205"/>
      <c r="O22" s="205"/>
      <c r="P22" s="205"/>
      <c r="Q22" s="201">
        <f t="shared" si="0"/>
        <v>100</v>
      </c>
    </row>
    <row r="23" spans="2:17" ht="14">
      <c r="B23" s="201" t="s">
        <v>18</v>
      </c>
      <c r="C23" s="202" t="s">
        <v>170</v>
      </c>
      <c r="D23" s="203">
        <v>19</v>
      </c>
      <c r="E23" s="204">
        <v>15</v>
      </c>
      <c r="F23" s="204">
        <v>10</v>
      </c>
      <c r="G23" s="204">
        <v>16</v>
      </c>
      <c r="H23" s="204">
        <v>7</v>
      </c>
      <c r="I23" s="330"/>
      <c r="J23" s="205">
        <v>8</v>
      </c>
      <c r="K23" s="205">
        <v>17</v>
      </c>
      <c r="L23" s="205"/>
      <c r="M23" s="205"/>
      <c r="N23" s="205"/>
      <c r="O23" s="205"/>
      <c r="P23" s="205"/>
      <c r="Q23" s="201">
        <f t="shared" si="0"/>
        <v>92</v>
      </c>
    </row>
    <row r="24" spans="2:17" ht="14">
      <c r="B24" s="201" t="s">
        <v>19</v>
      </c>
      <c r="C24" s="202" t="s">
        <v>172</v>
      </c>
      <c r="D24" s="203">
        <v>18</v>
      </c>
      <c r="E24" s="204">
        <v>14</v>
      </c>
      <c r="F24" s="204">
        <v>12</v>
      </c>
      <c r="G24" s="330"/>
      <c r="H24" s="204">
        <v>12</v>
      </c>
      <c r="I24" s="204"/>
      <c r="J24" s="205">
        <v>15</v>
      </c>
      <c r="K24" s="205">
        <v>12</v>
      </c>
      <c r="L24" s="205"/>
      <c r="M24" s="205"/>
      <c r="N24" s="205"/>
      <c r="O24" s="205"/>
      <c r="P24" s="205"/>
      <c r="Q24" s="201">
        <f t="shared" si="0"/>
        <v>83</v>
      </c>
    </row>
    <row r="25" spans="2:17" ht="14">
      <c r="B25" s="201" t="s">
        <v>20</v>
      </c>
      <c r="C25" s="202" t="s">
        <v>175</v>
      </c>
      <c r="D25" s="203">
        <v>10</v>
      </c>
      <c r="E25" s="330"/>
      <c r="F25" s="204">
        <v>3</v>
      </c>
      <c r="G25" s="204">
        <v>12</v>
      </c>
      <c r="H25" s="204">
        <v>6</v>
      </c>
      <c r="I25" s="204">
        <v>13</v>
      </c>
      <c r="J25" s="205">
        <v>6</v>
      </c>
      <c r="K25" s="205">
        <v>15</v>
      </c>
      <c r="L25" s="205"/>
      <c r="M25" s="205"/>
      <c r="N25" s="205"/>
      <c r="O25" s="205"/>
      <c r="P25" s="205"/>
      <c r="Q25" s="201">
        <f t="shared" si="0"/>
        <v>65</v>
      </c>
    </row>
    <row r="26" spans="2:17" ht="14">
      <c r="B26" s="201" t="s">
        <v>21</v>
      </c>
      <c r="C26" s="202" t="s">
        <v>173</v>
      </c>
      <c r="D26" s="203">
        <v>14</v>
      </c>
      <c r="E26" s="330"/>
      <c r="F26" s="204">
        <v>17</v>
      </c>
      <c r="G26" s="204">
        <v>8</v>
      </c>
      <c r="H26" s="204">
        <v>13</v>
      </c>
      <c r="I26" s="204"/>
      <c r="J26" s="205"/>
      <c r="K26" s="205">
        <v>11</v>
      </c>
      <c r="L26" s="205"/>
      <c r="M26" s="205"/>
      <c r="N26" s="205"/>
      <c r="O26" s="205"/>
      <c r="P26" s="205"/>
      <c r="Q26" s="201">
        <f t="shared" si="0"/>
        <v>63</v>
      </c>
    </row>
    <row r="27" spans="2:17" ht="14">
      <c r="B27" s="201" t="s">
        <v>22</v>
      </c>
      <c r="C27" s="202" t="s">
        <v>171</v>
      </c>
      <c r="D27" s="331"/>
      <c r="E27" s="204" t="s">
        <v>123</v>
      </c>
      <c r="F27" s="204">
        <v>14</v>
      </c>
      <c r="G27" s="204">
        <v>14</v>
      </c>
      <c r="H27" s="204">
        <v>17</v>
      </c>
      <c r="I27" s="204">
        <v>17</v>
      </c>
      <c r="J27" s="205"/>
      <c r="K27" s="205"/>
      <c r="L27" s="205"/>
      <c r="M27" s="205"/>
      <c r="N27" s="205"/>
      <c r="O27" s="205"/>
      <c r="P27" s="205"/>
      <c r="Q27" s="201">
        <f t="shared" si="0"/>
        <v>62</v>
      </c>
    </row>
    <row r="28" spans="2:17" ht="14">
      <c r="B28" s="201" t="s">
        <v>23</v>
      </c>
      <c r="C28" s="202" t="s">
        <v>177</v>
      </c>
      <c r="D28" s="331"/>
      <c r="E28" s="204">
        <v>8</v>
      </c>
      <c r="F28" s="204">
        <v>5</v>
      </c>
      <c r="G28" s="204">
        <v>7</v>
      </c>
      <c r="H28" s="204">
        <v>8</v>
      </c>
      <c r="I28" s="204">
        <v>14</v>
      </c>
      <c r="J28" s="205">
        <v>7</v>
      </c>
      <c r="K28" s="205">
        <v>10</v>
      </c>
      <c r="L28" s="205"/>
      <c r="M28" s="205"/>
      <c r="N28" s="205"/>
      <c r="O28" s="205"/>
      <c r="P28" s="205"/>
      <c r="Q28" s="201">
        <f t="shared" si="0"/>
        <v>59</v>
      </c>
    </row>
    <row r="29" spans="2:17" ht="14">
      <c r="B29" s="201" t="s">
        <v>176</v>
      </c>
      <c r="C29" s="202" t="s">
        <v>174</v>
      </c>
      <c r="D29" s="203">
        <v>12</v>
      </c>
      <c r="E29" s="204">
        <v>7</v>
      </c>
      <c r="F29" s="204">
        <v>4</v>
      </c>
      <c r="G29" s="204">
        <v>5</v>
      </c>
      <c r="H29" s="204">
        <v>10</v>
      </c>
      <c r="I29" s="204">
        <v>11</v>
      </c>
      <c r="J29" s="205">
        <v>9</v>
      </c>
      <c r="K29" s="332"/>
      <c r="L29" s="205"/>
      <c r="M29" s="205"/>
      <c r="N29" s="205"/>
      <c r="O29" s="205"/>
      <c r="P29" s="205"/>
      <c r="Q29" s="201">
        <f t="shared" si="0"/>
        <v>58</v>
      </c>
    </row>
    <row r="30" spans="2:17" ht="14">
      <c r="B30" s="201" t="s">
        <v>25</v>
      </c>
      <c r="C30" s="208" t="s">
        <v>179</v>
      </c>
      <c r="D30" s="206">
        <v>8</v>
      </c>
      <c r="E30" s="333"/>
      <c r="F30" s="204">
        <v>6</v>
      </c>
      <c r="G30" s="204"/>
      <c r="H30" s="204">
        <v>9</v>
      </c>
      <c r="I30" s="204">
        <v>15</v>
      </c>
      <c r="J30" s="205">
        <v>16</v>
      </c>
      <c r="K30" s="205"/>
      <c r="L30" s="205"/>
      <c r="M30" s="205"/>
      <c r="N30" s="205"/>
      <c r="O30" s="205"/>
      <c r="P30" s="205"/>
      <c r="Q30" s="201">
        <f t="shared" si="0"/>
        <v>54</v>
      </c>
    </row>
    <row r="31" spans="2:17" ht="14">
      <c r="B31" s="201" t="s">
        <v>26</v>
      </c>
      <c r="C31" s="209" t="s">
        <v>180</v>
      </c>
      <c r="D31" s="214">
        <v>11</v>
      </c>
      <c r="E31" s="334"/>
      <c r="F31" s="212"/>
      <c r="G31" s="212">
        <v>15</v>
      </c>
      <c r="H31" s="212">
        <v>5</v>
      </c>
      <c r="I31" s="212"/>
      <c r="J31" s="213">
        <v>12</v>
      </c>
      <c r="K31" s="213"/>
      <c r="L31" s="213"/>
      <c r="M31" s="213"/>
      <c r="N31" s="213"/>
      <c r="O31" s="213"/>
      <c r="P31" s="213"/>
      <c r="Q31" s="201">
        <f t="shared" si="0"/>
        <v>43</v>
      </c>
    </row>
    <row r="32" spans="2:17" ht="14">
      <c r="B32" s="201" t="s">
        <v>27</v>
      </c>
      <c r="C32" s="209" t="s">
        <v>178</v>
      </c>
      <c r="D32" s="335"/>
      <c r="E32" s="212">
        <v>12</v>
      </c>
      <c r="F32" s="212">
        <v>9</v>
      </c>
      <c r="G32" s="212">
        <v>18</v>
      </c>
      <c r="H32" s="212"/>
      <c r="I32" s="212"/>
      <c r="J32" s="213"/>
      <c r="K32" s="213"/>
      <c r="L32" s="213"/>
      <c r="M32" s="213"/>
      <c r="N32" s="213"/>
      <c r="O32" s="213"/>
      <c r="P32" s="213"/>
      <c r="Q32" s="201">
        <f t="shared" si="0"/>
        <v>39</v>
      </c>
    </row>
    <row r="33" spans="2:17" ht="14">
      <c r="B33" s="201" t="s">
        <v>28</v>
      </c>
      <c r="C33" s="209" t="s">
        <v>181</v>
      </c>
      <c r="D33" s="214">
        <v>9</v>
      </c>
      <c r="E33" s="212">
        <v>10</v>
      </c>
      <c r="F33" s="212">
        <v>2</v>
      </c>
      <c r="G33" s="212">
        <v>4</v>
      </c>
      <c r="H33" s="334"/>
      <c r="I33" s="212"/>
      <c r="J33" s="213">
        <v>5</v>
      </c>
      <c r="K33" s="213">
        <v>4</v>
      </c>
      <c r="L33" s="213"/>
      <c r="M33" s="213"/>
      <c r="N33" s="213"/>
      <c r="O33" s="213"/>
      <c r="P33" s="213"/>
      <c r="Q33" s="201">
        <f t="shared" si="0"/>
        <v>34</v>
      </c>
    </row>
    <row r="34" spans="2:17" ht="14">
      <c r="B34" s="201" t="s">
        <v>29</v>
      </c>
      <c r="C34" s="209" t="s">
        <v>182</v>
      </c>
      <c r="D34" s="335"/>
      <c r="E34" s="212" t="s">
        <v>123</v>
      </c>
      <c r="F34" s="212">
        <v>11</v>
      </c>
      <c r="G34" s="212">
        <v>10</v>
      </c>
      <c r="H34" s="212"/>
      <c r="I34" s="212"/>
      <c r="J34" s="213">
        <v>11</v>
      </c>
      <c r="K34" s="213"/>
      <c r="L34" s="213"/>
      <c r="M34" s="213"/>
      <c r="N34" s="213"/>
      <c r="O34" s="213"/>
      <c r="P34" s="213"/>
      <c r="Q34" s="201">
        <f t="shared" si="0"/>
        <v>32</v>
      </c>
    </row>
    <row r="35" spans="2:17" ht="14">
      <c r="B35" s="201" t="s">
        <v>30</v>
      </c>
      <c r="C35" s="209" t="s">
        <v>187</v>
      </c>
      <c r="D35" s="335"/>
      <c r="E35" s="212" t="s">
        <v>123</v>
      </c>
      <c r="F35" s="212"/>
      <c r="G35" s="212"/>
      <c r="H35" s="212">
        <v>16</v>
      </c>
      <c r="I35" s="212"/>
      <c r="J35" s="213"/>
      <c r="K35" s="213">
        <v>8</v>
      </c>
      <c r="L35" s="213"/>
      <c r="M35" s="213"/>
      <c r="N35" s="213"/>
      <c r="O35" s="213"/>
      <c r="P35" s="213"/>
      <c r="Q35" s="201">
        <f t="shared" si="0"/>
        <v>24</v>
      </c>
    </row>
    <row r="36" spans="2:17" ht="14">
      <c r="B36" s="201" t="s">
        <v>184</v>
      </c>
      <c r="C36" s="209" t="s">
        <v>69</v>
      </c>
      <c r="D36" s="335"/>
      <c r="E36" s="212" t="s">
        <v>123</v>
      </c>
      <c r="F36" s="212"/>
      <c r="G36" s="212">
        <v>6</v>
      </c>
      <c r="H36" s="212">
        <v>4</v>
      </c>
      <c r="I36" s="212"/>
      <c r="J36" s="213"/>
      <c r="K36" s="213">
        <v>14</v>
      </c>
      <c r="L36" s="213"/>
      <c r="M36" s="213"/>
      <c r="N36" s="213"/>
      <c r="O36" s="213"/>
      <c r="P36" s="213"/>
      <c r="Q36" s="201">
        <f t="shared" si="0"/>
        <v>24</v>
      </c>
    </row>
    <row r="37" spans="2:17" ht="14">
      <c r="B37" s="201" t="s">
        <v>186</v>
      </c>
      <c r="C37" s="209" t="s">
        <v>183</v>
      </c>
      <c r="D37" s="335"/>
      <c r="E37" s="212" t="s">
        <v>123</v>
      </c>
      <c r="F37" s="212">
        <v>8</v>
      </c>
      <c r="G37" s="212">
        <v>11</v>
      </c>
      <c r="H37" s="212">
        <v>2</v>
      </c>
      <c r="I37" s="212"/>
      <c r="J37" s="213"/>
      <c r="K37" s="213"/>
      <c r="L37" s="213"/>
      <c r="M37" s="213"/>
      <c r="N37" s="213"/>
      <c r="O37" s="213"/>
      <c r="P37" s="213"/>
      <c r="Q37" s="201">
        <f t="shared" si="0"/>
        <v>21</v>
      </c>
    </row>
    <row r="38" spans="2:17" ht="14">
      <c r="B38" s="201" t="s">
        <v>188</v>
      </c>
      <c r="C38" s="209" t="s">
        <v>190</v>
      </c>
      <c r="D38" s="335"/>
      <c r="E38" s="212">
        <v>11</v>
      </c>
      <c r="F38" s="212"/>
      <c r="G38" s="212"/>
      <c r="H38" s="212"/>
      <c r="I38" s="212"/>
      <c r="J38" s="213">
        <v>10</v>
      </c>
      <c r="K38" s="213"/>
      <c r="L38" s="213"/>
      <c r="M38" s="213"/>
      <c r="N38" s="213"/>
      <c r="O38" s="213"/>
      <c r="P38" s="213"/>
      <c r="Q38" s="201">
        <f t="shared" si="0"/>
        <v>21</v>
      </c>
    </row>
    <row r="39" spans="2:17" ht="14">
      <c r="B39" s="201" t="s">
        <v>189</v>
      </c>
      <c r="C39" s="209" t="s">
        <v>282</v>
      </c>
      <c r="D39" s="335"/>
      <c r="E39" s="212" t="s">
        <v>123</v>
      </c>
      <c r="F39" s="212"/>
      <c r="G39" s="212"/>
      <c r="H39" s="212"/>
      <c r="I39" s="212">
        <v>12</v>
      </c>
      <c r="J39" s="213"/>
      <c r="K39" s="213">
        <v>6</v>
      </c>
      <c r="L39" s="213"/>
      <c r="M39" s="213"/>
      <c r="N39" s="213"/>
      <c r="O39" s="213"/>
      <c r="P39" s="213"/>
      <c r="Q39" s="201">
        <f t="shared" si="0"/>
        <v>18</v>
      </c>
    </row>
    <row r="40" spans="2:17" ht="14">
      <c r="B40" s="201" t="s">
        <v>191</v>
      </c>
      <c r="C40" s="209" t="s">
        <v>185</v>
      </c>
      <c r="D40" s="335"/>
      <c r="E40" s="212">
        <v>9</v>
      </c>
      <c r="F40" s="212">
        <v>7</v>
      </c>
      <c r="G40" s="212"/>
      <c r="H40" s="212"/>
      <c r="I40" s="212"/>
      <c r="J40" s="213"/>
      <c r="K40" s="213">
        <v>1</v>
      </c>
      <c r="L40" s="213"/>
      <c r="M40" s="213"/>
      <c r="N40" s="213"/>
      <c r="O40" s="213"/>
      <c r="P40" s="213"/>
      <c r="Q40" s="201">
        <f t="shared" si="0"/>
        <v>17</v>
      </c>
    </row>
    <row r="41" spans="2:17" ht="14">
      <c r="B41" s="201" t="s">
        <v>193</v>
      </c>
      <c r="C41" s="209" t="s">
        <v>192</v>
      </c>
      <c r="D41" s="336"/>
      <c r="E41" s="211">
        <v>5</v>
      </c>
      <c r="F41" s="212">
        <v>1</v>
      </c>
      <c r="G41" s="212">
        <v>3</v>
      </c>
      <c r="H41" s="212">
        <v>1</v>
      </c>
      <c r="I41" s="212"/>
      <c r="J41" s="213"/>
      <c r="K41" s="213">
        <v>5</v>
      </c>
      <c r="L41" s="213"/>
      <c r="M41" s="213"/>
      <c r="N41" s="213"/>
      <c r="O41" s="213"/>
      <c r="P41" s="213"/>
      <c r="Q41" s="201">
        <f t="shared" si="0"/>
        <v>15</v>
      </c>
    </row>
    <row r="42" spans="2:17" ht="14">
      <c r="B42" s="201" t="s">
        <v>194</v>
      </c>
      <c r="C42" s="209" t="s">
        <v>308</v>
      </c>
      <c r="D42" s="335"/>
      <c r="E42" s="212" t="s">
        <v>123</v>
      </c>
      <c r="F42" s="212"/>
      <c r="G42" s="212"/>
      <c r="H42" s="212"/>
      <c r="I42" s="212"/>
      <c r="J42" s="213"/>
      <c r="K42" s="213">
        <v>9</v>
      </c>
      <c r="L42" s="213"/>
      <c r="M42" s="213"/>
      <c r="N42" s="213"/>
      <c r="O42" s="213"/>
      <c r="P42" s="213"/>
      <c r="Q42" s="201">
        <f t="shared" si="0"/>
        <v>9</v>
      </c>
    </row>
    <row r="43" spans="2:17" ht="14">
      <c r="B43" s="201" t="s">
        <v>196</v>
      </c>
      <c r="C43" s="209" t="s">
        <v>70</v>
      </c>
      <c r="D43" s="335"/>
      <c r="E43" s="212" t="s">
        <v>123</v>
      </c>
      <c r="F43" s="212"/>
      <c r="G43" s="212"/>
      <c r="H43" s="212"/>
      <c r="I43" s="212"/>
      <c r="J43" s="213"/>
      <c r="K43" s="213">
        <v>7</v>
      </c>
      <c r="L43" s="213"/>
      <c r="M43" s="213"/>
      <c r="N43" s="213"/>
      <c r="O43" s="213"/>
      <c r="P43" s="213"/>
      <c r="Q43" s="201">
        <f t="shared" si="0"/>
        <v>7</v>
      </c>
    </row>
    <row r="44" spans="2:17" ht="14">
      <c r="B44" s="201" t="s">
        <v>197</v>
      </c>
      <c r="C44" s="209" t="s">
        <v>195</v>
      </c>
      <c r="D44" s="336"/>
      <c r="E44" s="211">
        <v>6</v>
      </c>
      <c r="F44" s="212"/>
      <c r="G44" s="212"/>
      <c r="H44" s="212"/>
      <c r="I44" s="212"/>
      <c r="J44" s="213"/>
      <c r="K44" s="213"/>
      <c r="L44" s="213"/>
      <c r="M44" s="213"/>
      <c r="N44" s="213"/>
      <c r="O44" s="213"/>
      <c r="P44" s="213"/>
      <c r="Q44" s="201">
        <f t="shared" si="0"/>
        <v>6</v>
      </c>
    </row>
    <row r="45" spans="2:17" ht="14">
      <c r="B45" s="201" t="s">
        <v>307</v>
      </c>
      <c r="C45" s="209" t="s">
        <v>316</v>
      </c>
      <c r="D45" s="335"/>
      <c r="E45" s="212" t="s">
        <v>123</v>
      </c>
      <c r="F45" s="212"/>
      <c r="G45" s="212"/>
      <c r="H45" s="212">
        <v>3</v>
      </c>
      <c r="I45" s="212"/>
      <c r="J45" s="213"/>
      <c r="K45" s="213"/>
      <c r="L45" s="213"/>
      <c r="M45" s="213"/>
      <c r="N45" s="213"/>
      <c r="O45" s="213"/>
      <c r="P45" s="213"/>
      <c r="Q45" s="201">
        <f t="shared" si="0"/>
        <v>3</v>
      </c>
    </row>
    <row r="46" spans="2:17" ht="15" thickBot="1">
      <c r="B46" s="201" t="s">
        <v>309</v>
      </c>
      <c r="C46" s="209" t="s">
        <v>198</v>
      </c>
      <c r="D46" s="335"/>
      <c r="E46" s="212" t="s">
        <v>123</v>
      </c>
      <c r="F46" s="212">
        <v>1</v>
      </c>
      <c r="G46" s="212"/>
      <c r="H46" s="212"/>
      <c r="I46" s="212"/>
      <c r="J46" s="213"/>
      <c r="K46" s="213"/>
      <c r="L46" s="213"/>
      <c r="M46" s="213"/>
      <c r="N46" s="213"/>
      <c r="O46" s="213"/>
      <c r="P46" s="213"/>
      <c r="Q46" s="201">
        <f t="shared" si="0"/>
        <v>1</v>
      </c>
    </row>
    <row r="47" spans="2:17" ht="14" thickBot="1">
      <c r="B47" s="474" t="s">
        <v>33</v>
      </c>
      <c r="C47" s="475"/>
      <c r="D47" s="475"/>
      <c r="E47" s="475"/>
      <c r="F47" s="475"/>
      <c r="G47" s="475"/>
      <c r="H47" s="475"/>
      <c r="I47" s="475"/>
      <c r="J47" s="475"/>
      <c r="K47" s="475"/>
      <c r="L47" s="475"/>
      <c r="M47" s="475"/>
      <c r="N47" s="475"/>
      <c r="O47" s="475"/>
      <c r="P47" s="475"/>
      <c r="Q47" s="476"/>
    </row>
    <row r="48" spans="2:17" ht="14">
      <c r="B48" s="201" t="s">
        <v>12</v>
      </c>
      <c r="C48" s="202" t="s">
        <v>199</v>
      </c>
      <c r="D48" s="206">
        <v>19</v>
      </c>
      <c r="E48" s="207">
        <v>18</v>
      </c>
      <c r="F48" s="207">
        <v>20</v>
      </c>
      <c r="G48" s="207">
        <v>20</v>
      </c>
      <c r="H48" s="207">
        <v>20</v>
      </c>
      <c r="I48" s="333"/>
      <c r="J48" s="215">
        <v>20</v>
      </c>
      <c r="K48" s="215">
        <v>20</v>
      </c>
      <c r="L48" s="215"/>
      <c r="M48" s="215"/>
      <c r="N48" s="215"/>
      <c r="O48" s="215"/>
      <c r="P48" s="215"/>
      <c r="Q48" s="201">
        <f t="shared" ref="Q48:Q60" si="1">SUM(D48:P48)</f>
        <v>137</v>
      </c>
    </row>
    <row r="49" spans="2:18" ht="14">
      <c r="B49" s="201" t="s">
        <v>13</v>
      </c>
      <c r="C49" s="202" t="s">
        <v>164</v>
      </c>
      <c r="D49" s="337"/>
      <c r="E49" s="207">
        <v>14</v>
      </c>
      <c r="F49" s="207">
        <v>16</v>
      </c>
      <c r="G49" s="207">
        <v>16</v>
      </c>
      <c r="H49" s="207">
        <v>16</v>
      </c>
      <c r="I49" s="207">
        <v>18</v>
      </c>
      <c r="J49" s="215">
        <v>17</v>
      </c>
      <c r="K49" s="215">
        <v>17</v>
      </c>
      <c r="L49" s="215"/>
      <c r="M49" s="215"/>
      <c r="N49" s="215"/>
      <c r="O49" s="215"/>
      <c r="P49" s="215"/>
      <c r="Q49" s="201">
        <f t="shared" si="1"/>
        <v>114</v>
      </c>
    </row>
    <row r="50" spans="2:18" ht="14">
      <c r="B50" s="201" t="s">
        <v>14</v>
      </c>
      <c r="C50" s="202" t="s">
        <v>169</v>
      </c>
      <c r="D50" s="206">
        <v>17</v>
      </c>
      <c r="E50" s="207">
        <v>19</v>
      </c>
      <c r="F50" s="207">
        <v>17</v>
      </c>
      <c r="G50" s="333"/>
      <c r="H50" s="207">
        <v>18</v>
      </c>
      <c r="I50" s="207"/>
      <c r="J50" s="215">
        <v>18</v>
      </c>
      <c r="K50" s="215">
        <v>16</v>
      </c>
      <c r="L50" s="215"/>
      <c r="M50" s="215"/>
      <c r="N50" s="215"/>
      <c r="O50" s="215"/>
      <c r="P50" s="215"/>
      <c r="Q50" s="201">
        <f t="shared" si="1"/>
        <v>105</v>
      </c>
    </row>
    <row r="51" spans="2:18" ht="14">
      <c r="B51" s="201" t="s">
        <v>200</v>
      </c>
      <c r="C51" s="202" t="s">
        <v>167</v>
      </c>
      <c r="D51" s="337"/>
      <c r="E51" s="207">
        <v>20</v>
      </c>
      <c r="F51" s="207">
        <v>19</v>
      </c>
      <c r="G51" s="207">
        <v>19</v>
      </c>
      <c r="H51" s="207">
        <v>11</v>
      </c>
      <c r="I51" s="207">
        <v>20</v>
      </c>
      <c r="J51" s="215">
        <v>15</v>
      </c>
      <c r="K51" s="215"/>
      <c r="L51" s="215"/>
      <c r="M51" s="215"/>
      <c r="N51" s="215"/>
      <c r="O51" s="215"/>
      <c r="P51" s="215"/>
      <c r="Q51" s="201">
        <f t="shared" si="1"/>
        <v>104</v>
      </c>
      <c r="R51" s="216" t="s">
        <v>123</v>
      </c>
    </row>
    <row r="52" spans="2:18" ht="14">
      <c r="B52" s="201" t="s">
        <v>16</v>
      </c>
      <c r="C52" s="202" t="s">
        <v>201</v>
      </c>
      <c r="D52" s="206">
        <v>20</v>
      </c>
      <c r="E52" s="207">
        <v>17</v>
      </c>
      <c r="F52" s="333"/>
      <c r="G52" s="207"/>
      <c r="H52" s="207">
        <v>14</v>
      </c>
      <c r="I52" s="207">
        <v>19</v>
      </c>
      <c r="J52" s="215">
        <v>19</v>
      </c>
      <c r="K52" s="215">
        <v>15</v>
      </c>
      <c r="L52" s="215"/>
      <c r="M52" s="215"/>
      <c r="N52" s="215"/>
      <c r="O52" s="215"/>
      <c r="P52" s="215"/>
      <c r="Q52" s="201">
        <f t="shared" si="1"/>
        <v>104</v>
      </c>
      <c r="R52" s="216"/>
    </row>
    <row r="53" spans="2:18" ht="14">
      <c r="B53" s="201" t="s">
        <v>17</v>
      </c>
      <c r="C53" s="202" t="s">
        <v>173</v>
      </c>
      <c r="D53" s="206">
        <v>18</v>
      </c>
      <c r="E53" s="333"/>
      <c r="F53" s="207">
        <v>18</v>
      </c>
      <c r="G53" s="207">
        <v>18</v>
      </c>
      <c r="H53" s="207">
        <v>19</v>
      </c>
      <c r="I53" s="207"/>
      <c r="J53" s="215"/>
      <c r="K53" s="215">
        <v>18</v>
      </c>
      <c r="L53" s="215"/>
      <c r="M53" s="215"/>
      <c r="N53" s="215"/>
      <c r="O53" s="215"/>
      <c r="P53" s="215"/>
      <c r="Q53" s="201">
        <f t="shared" si="1"/>
        <v>91</v>
      </c>
      <c r="R53" s="216"/>
    </row>
    <row r="54" spans="2:18" ht="14">
      <c r="B54" s="201" t="s">
        <v>18</v>
      </c>
      <c r="C54" s="202" t="s">
        <v>203</v>
      </c>
      <c r="D54" s="206">
        <v>15</v>
      </c>
      <c r="E54" s="207">
        <v>13</v>
      </c>
      <c r="F54" s="207">
        <v>13</v>
      </c>
      <c r="G54" s="333"/>
      <c r="H54" s="207"/>
      <c r="I54" s="207"/>
      <c r="J54" s="215">
        <v>16</v>
      </c>
      <c r="K54" s="215">
        <v>14</v>
      </c>
      <c r="L54" s="215"/>
      <c r="M54" s="215"/>
      <c r="N54" s="215"/>
      <c r="O54" s="215"/>
      <c r="P54" s="215"/>
      <c r="Q54" s="201">
        <f t="shared" si="1"/>
        <v>71</v>
      </c>
      <c r="R54" s="216"/>
    </row>
    <row r="55" spans="2:18" ht="14">
      <c r="B55" s="201" t="s">
        <v>19</v>
      </c>
      <c r="C55" s="202" t="s">
        <v>183</v>
      </c>
      <c r="D55" s="337"/>
      <c r="E55" s="207"/>
      <c r="F55" s="207">
        <v>15</v>
      </c>
      <c r="G55" s="207"/>
      <c r="H55" s="207">
        <v>17</v>
      </c>
      <c r="I55" s="207"/>
      <c r="J55" s="215"/>
      <c r="K55" s="215">
        <v>19</v>
      </c>
      <c r="L55" s="215"/>
      <c r="M55" s="215"/>
      <c r="N55" s="215"/>
      <c r="O55" s="215"/>
      <c r="P55" s="215"/>
      <c r="Q55" s="201">
        <f t="shared" si="1"/>
        <v>51</v>
      </c>
      <c r="R55" s="216"/>
    </row>
    <row r="56" spans="2:18" ht="14">
      <c r="B56" s="201" t="s">
        <v>20</v>
      </c>
      <c r="C56" s="202" t="s">
        <v>171</v>
      </c>
      <c r="D56" s="337"/>
      <c r="E56" s="207">
        <v>16</v>
      </c>
      <c r="F56" s="207"/>
      <c r="G56" s="207">
        <v>17</v>
      </c>
      <c r="H56" s="207">
        <v>15</v>
      </c>
      <c r="I56" s="207"/>
      <c r="J56" s="215"/>
      <c r="K56" s="215"/>
      <c r="L56" s="215"/>
      <c r="M56" s="215"/>
      <c r="N56" s="215"/>
      <c r="O56" s="215"/>
      <c r="P56" s="215"/>
      <c r="Q56" s="201">
        <f t="shared" si="1"/>
        <v>48</v>
      </c>
    </row>
    <row r="57" spans="2:18" ht="14">
      <c r="B57" s="201" t="s">
        <v>21</v>
      </c>
      <c r="C57" s="202" t="s">
        <v>202</v>
      </c>
      <c r="D57" s="206">
        <v>16</v>
      </c>
      <c r="E57" s="207">
        <v>15</v>
      </c>
      <c r="F57" s="207">
        <v>14</v>
      </c>
      <c r="G57" s="333"/>
      <c r="H57" s="207"/>
      <c r="I57" s="207"/>
      <c r="J57" s="215"/>
      <c r="K57" s="215"/>
      <c r="L57" s="215"/>
      <c r="M57" s="215"/>
      <c r="N57" s="215"/>
      <c r="O57" s="215"/>
      <c r="P57" s="215"/>
      <c r="Q57" s="201">
        <f t="shared" si="1"/>
        <v>45</v>
      </c>
    </row>
    <row r="58" spans="2:18" ht="14">
      <c r="B58" s="201" t="s">
        <v>204</v>
      </c>
      <c r="C58" s="217" t="s">
        <v>192</v>
      </c>
      <c r="D58" s="336"/>
      <c r="E58" s="211"/>
      <c r="F58" s="211">
        <v>12</v>
      </c>
      <c r="G58" s="211">
        <v>15</v>
      </c>
      <c r="H58" s="211">
        <v>13</v>
      </c>
      <c r="I58" s="211"/>
      <c r="J58" s="218"/>
      <c r="K58" s="218"/>
      <c r="L58" s="218"/>
      <c r="M58" s="218"/>
      <c r="N58" s="218"/>
      <c r="O58" s="218"/>
      <c r="P58" s="218"/>
      <c r="Q58" s="201">
        <f t="shared" si="1"/>
        <v>40</v>
      </c>
    </row>
    <row r="59" spans="2:18" ht="14">
      <c r="B59" s="181" t="s">
        <v>23</v>
      </c>
      <c r="C59" s="217" t="s">
        <v>187</v>
      </c>
      <c r="D59" s="336"/>
      <c r="E59" s="211"/>
      <c r="F59" s="211"/>
      <c r="G59" s="211"/>
      <c r="H59" s="211">
        <v>12</v>
      </c>
      <c r="I59" s="211"/>
      <c r="J59" s="218"/>
      <c r="K59" s="218">
        <v>13</v>
      </c>
      <c r="L59" s="218"/>
      <c r="M59" s="218"/>
      <c r="N59" s="218"/>
      <c r="O59" s="218"/>
      <c r="P59" s="218"/>
      <c r="Q59" s="201">
        <f t="shared" si="1"/>
        <v>25</v>
      </c>
    </row>
    <row r="60" spans="2:18" ht="15" thickBot="1">
      <c r="B60" s="181" t="s">
        <v>24</v>
      </c>
      <c r="C60" s="217" t="s">
        <v>180</v>
      </c>
      <c r="D60" s="210">
        <v>14</v>
      </c>
      <c r="E60" s="338"/>
      <c r="F60" s="211"/>
      <c r="G60" s="211"/>
      <c r="H60" s="211"/>
      <c r="I60" s="211"/>
      <c r="J60" s="218"/>
      <c r="K60" s="218"/>
      <c r="L60" s="218"/>
      <c r="M60" s="218"/>
      <c r="N60" s="218"/>
      <c r="O60" s="218"/>
      <c r="P60" s="218"/>
      <c r="Q60" s="201">
        <f t="shared" si="1"/>
        <v>14</v>
      </c>
    </row>
    <row r="61" spans="2:18" ht="14" thickBot="1">
      <c r="B61" s="219"/>
      <c r="C61" s="223" t="s">
        <v>205</v>
      </c>
      <c r="D61" s="220" t="s">
        <v>206</v>
      </c>
      <c r="E61" s="221" t="s">
        <v>13</v>
      </c>
      <c r="F61" s="221" t="s">
        <v>14</v>
      </c>
      <c r="G61" s="221" t="s">
        <v>15</v>
      </c>
      <c r="H61" s="221" t="s">
        <v>16</v>
      </c>
      <c r="I61" s="221" t="s">
        <v>17</v>
      </c>
      <c r="J61" s="222" t="s">
        <v>18</v>
      </c>
      <c r="K61" s="222" t="s">
        <v>19</v>
      </c>
      <c r="L61" s="222" t="s">
        <v>20</v>
      </c>
      <c r="M61" s="222" t="s">
        <v>21</v>
      </c>
      <c r="N61" s="222" t="s">
        <v>22</v>
      </c>
      <c r="O61" s="222" t="s">
        <v>23</v>
      </c>
      <c r="P61" s="222" t="s">
        <v>24</v>
      </c>
      <c r="Q61" s="223"/>
    </row>
    <row r="62" spans="2:18">
      <c r="C62" s="216" t="s">
        <v>123</v>
      </c>
    </row>
    <row r="63" spans="2:18">
      <c r="B63" s="477" t="s">
        <v>207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478"/>
      <c r="Q63" s="478"/>
    </row>
    <row r="64" spans="2:18">
      <c r="B64" s="224" t="s">
        <v>123</v>
      </c>
      <c r="C64" s="224" t="s">
        <v>123</v>
      </c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</row>
    <row r="65" spans="2:17">
      <c r="B65" s="479" t="s">
        <v>208</v>
      </c>
      <c r="C65" s="480"/>
      <c r="D65" s="480"/>
      <c r="E65" s="480"/>
      <c r="F65" s="480"/>
      <c r="G65" s="480"/>
      <c r="H65" s="480"/>
      <c r="I65" s="480"/>
      <c r="J65" s="480"/>
      <c r="K65" s="480"/>
      <c r="L65" s="480"/>
      <c r="M65" s="480"/>
      <c r="N65" s="480"/>
      <c r="O65" s="480"/>
      <c r="P65" s="480"/>
      <c r="Q65" s="480"/>
    </row>
    <row r="66" spans="2:17">
      <c r="B66" s="479" t="s">
        <v>123</v>
      </c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</row>
  </sheetData>
  <sortState xmlns:xlrd2="http://schemas.microsoft.com/office/spreadsheetml/2017/richdata2" ref="C48:Q60">
    <sortCondition descending="1" ref="Q48:Q60"/>
  </sortState>
  <mergeCells count="10">
    <mergeCell ref="B47:Q47"/>
    <mergeCell ref="B63:Q63"/>
    <mergeCell ref="B65:Q65"/>
    <mergeCell ref="B66:Q66"/>
    <mergeCell ref="A1:Q1"/>
    <mergeCell ref="A2:Q2"/>
    <mergeCell ref="C4:C7"/>
    <mergeCell ref="C8:C11"/>
    <mergeCell ref="C12:C15"/>
    <mergeCell ref="B16:Q16"/>
  </mergeCells>
  <pageMargins left="0.70866141732283472" right="0.70866141732283472" top="0.74803149606299213" bottom="0.74803149606299213" header="0.31496062992125984" footer="0.31496062992125984"/>
  <pageSetup paperSize="9" scale="72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S85"/>
  <sheetViews>
    <sheetView topLeftCell="B64" workbookViewId="0">
      <selection activeCell="K56" sqref="K56"/>
    </sheetView>
  </sheetViews>
  <sheetFormatPr baseColWidth="10" defaultColWidth="7.3984375" defaultRowHeight="13"/>
  <cols>
    <col min="1" max="1" width="4.19921875" style="290" customWidth="1"/>
    <col min="2" max="2" width="4.3984375" style="290" customWidth="1"/>
    <col min="3" max="3" width="27.796875" style="290" customWidth="1"/>
    <col min="4" max="8" width="4.796875" style="290" customWidth="1"/>
    <col min="9" max="10" width="4.19921875" style="290" customWidth="1"/>
    <col min="11" max="11" width="4.796875" style="290" customWidth="1"/>
    <col min="12" max="12" width="4.19921875" style="290" customWidth="1"/>
    <col min="13" max="15" width="4.796875" style="290" customWidth="1"/>
    <col min="16" max="16" width="4.3984375" style="290" customWidth="1"/>
    <col min="17" max="17" width="3.796875" style="290" customWidth="1"/>
    <col min="18" max="18" width="5.796875" style="290" customWidth="1"/>
    <col min="19" max="19" width="9.3984375" style="290" bestFit="1" customWidth="1"/>
    <col min="20" max="16384" width="7.3984375" style="290"/>
  </cols>
  <sheetData>
    <row r="2" spans="2:17" ht="14">
      <c r="B2" s="489" t="s">
        <v>246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2:17" ht="12.75" customHeight="1"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</row>
    <row r="4" spans="2:17" ht="12.75" customHeight="1">
      <c r="B4" s="292"/>
      <c r="C4" s="490" t="s">
        <v>213</v>
      </c>
      <c r="D4" s="293" t="s">
        <v>247</v>
      </c>
      <c r="E4" s="294" t="s">
        <v>111</v>
      </c>
      <c r="F4" s="294" t="s">
        <v>248</v>
      </c>
      <c r="G4" s="294" t="s">
        <v>113</v>
      </c>
      <c r="H4" s="294" t="s">
        <v>114</v>
      </c>
      <c r="I4" s="293" t="s">
        <v>249</v>
      </c>
      <c r="J4" s="293" t="s">
        <v>250</v>
      </c>
      <c r="K4" s="293" t="s">
        <v>117</v>
      </c>
      <c r="L4" s="293" t="s">
        <v>118</v>
      </c>
      <c r="M4" s="293" t="s">
        <v>119</v>
      </c>
      <c r="N4" s="293" t="s">
        <v>251</v>
      </c>
      <c r="O4" s="293" t="s">
        <v>252</v>
      </c>
      <c r="P4" s="293" t="s">
        <v>253</v>
      </c>
      <c r="Q4" s="292"/>
    </row>
    <row r="5" spans="2:17" ht="12.75" customHeight="1">
      <c r="B5" s="295" t="s">
        <v>130</v>
      </c>
      <c r="C5" s="490"/>
      <c r="D5" s="296" t="s">
        <v>254</v>
      </c>
      <c r="E5" s="296"/>
      <c r="F5" s="296" t="s">
        <v>125</v>
      </c>
      <c r="G5" s="296" t="s">
        <v>255</v>
      </c>
      <c r="H5" s="297" t="s">
        <v>127</v>
      </c>
      <c r="I5" s="297" t="s">
        <v>125</v>
      </c>
      <c r="J5" s="297"/>
      <c r="K5" s="298"/>
      <c r="L5" s="299"/>
      <c r="M5" s="299" t="s">
        <v>129</v>
      </c>
      <c r="N5" s="299"/>
      <c r="O5" s="299"/>
      <c r="P5" s="299"/>
      <c r="Q5" s="295"/>
    </row>
    <row r="6" spans="2:17" ht="12.75" customHeight="1">
      <c r="B6" s="295" t="s">
        <v>135</v>
      </c>
      <c r="C6" s="490"/>
      <c r="D6" s="296"/>
      <c r="E6" s="296"/>
      <c r="F6" s="296" t="s">
        <v>130</v>
      </c>
      <c r="G6" s="296"/>
      <c r="H6" s="297" t="s">
        <v>132</v>
      </c>
      <c r="I6" s="297" t="s">
        <v>130</v>
      </c>
      <c r="J6" s="297"/>
      <c r="K6" s="299"/>
      <c r="L6" s="299"/>
      <c r="M6" s="299" t="s">
        <v>136</v>
      </c>
      <c r="N6" s="299"/>
      <c r="O6" s="299"/>
      <c r="P6" s="299"/>
      <c r="Q6" s="295"/>
    </row>
    <row r="7" spans="2:17" ht="12.75" customHeight="1">
      <c r="B7" s="295" t="s">
        <v>136</v>
      </c>
      <c r="C7" s="491" t="s">
        <v>256</v>
      </c>
      <c r="D7" s="296" t="s">
        <v>142</v>
      </c>
      <c r="E7" s="296" t="s">
        <v>124</v>
      </c>
      <c r="F7" s="296" t="s">
        <v>138</v>
      </c>
      <c r="G7" s="296" t="s">
        <v>125</v>
      </c>
      <c r="H7" s="297" t="s">
        <v>142</v>
      </c>
      <c r="I7" s="297" t="s">
        <v>138</v>
      </c>
      <c r="J7" s="297" t="s">
        <v>143</v>
      </c>
      <c r="K7" s="299" t="s">
        <v>128</v>
      </c>
      <c r="L7" s="299" t="s">
        <v>129</v>
      </c>
      <c r="M7" s="299" t="s">
        <v>132</v>
      </c>
      <c r="N7" s="299" t="s">
        <v>129</v>
      </c>
      <c r="O7" s="299" t="s">
        <v>130</v>
      </c>
      <c r="P7" s="299" t="s">
        <v>143</v>
      </c>
      <c r="Q7" s="295" t="s">
        <v>127</v>
      </c>
    </row>
    <row r="8" spans="2:17" ht="12.75" customHeight="1">
      <c r="B8" s="295" t="s">
        <v>132</v>
      </c>
      <c r="C8" s="491"/>
      <c r="D8" s="296" t="s">
        <v>257</v>
      </c>
      <c r="E8" s="296" t="s">
        <v>126</v>
      </c>
      <c r="F8" s="296" t="s">
        <v>127</v>
      </c>
      <c r="G8" s="296" t="s">
        <v>128</v>
      </c>
      <c r="H8" s="297" t="s">
        <v>133</v>
      </c>
      <c r="I8" s="297" t="s">
        <v>142</v>
      </c>
      <c r="J8" s="297" t="s">
        <v>124</v>
      </c>
      <c r="K8" s="299" t="s">
        <v>134</v>
      </c>
      <c r="L8" s="299" t="s">
        <v>135</v>
      </c>
      <c r="M8" s="299" t="s">
        <v>148</v>
      </c>
      <c r="N8" s="300" t="s">
        <v>149</v>
      </c>
      <c r="O8" s="300" t="s">
        <v>139</v>
      </c>
      <c r="P8" s="299" t="s">
        <v>134</v>
      </c>
      <c r="Q8" s="295" t="s">
        <v>135</v>
      </c>
    </row>
    <row r="9" spans="2:17" ht="12.75" customHeight="1">
      <c r="B9" s="295" t="s">
        <v>154</v>
      </c>
      <c r="C9" s="491"/>
      <c r="D9" s="296" t="s">
        <v>130</v>
      </c>
      <c r="E9" s="296" t="s">
        <v>136</v>
      </c>
      <c r="F9" s="296" t="s">
        <v>152</v>
      </c>
      <c r="G9" s="296" t="s">
        <v>132</v>
      </c>
      <c r="H9" s="297" t="s">
        <v>146</v>
      </c>
      <c r="I9" s="297" t="s">
        <v>126</v>
      </c>
      <c r="J9" s="297" t="s">
        <v>157</v>
      </c>
      <c r="K9" s="299" t="s">
        <v>145</v>
      </c>
      <c r="L9" s="299" t="s">
        <v>146</v>
      </c>
      <c r="M9" s="299" t="s">
        <v>135</v>
      </c>
      <c r="N9" s="299" t="s">
        <v>136</v>
      </c>
      <c r="O9" s="299" t="s">
        <v>130</v>
      </c>
      <c r="P9" s="299" t="s">
        <v>151</v>
      </c>
      <c r="Q9" s="295" t="s">
        <v>154</v>
      </c>
    </row>
    <row r="10" spans="2:17" ht="12.75" customHeight="1">
      <c r="B10" s="295" t="s">
        <v>133</v>
      </c>
      <c r="C10" s="491"/>
      <c r="D10" s="296" t="s">
        <v>128</v>
      </c>
      <c r="E10" s="296" t="s">
        <v>148</v>
      </c>
      <c r="F10" s="296" t="s">
        <v>125</v>
      </c>
      <c r="G10" s="296" t="s">
        <v>153</v>
      </c>
      <c r="H10" s="297" t="s">
        <v>135</v>
      </c>
      <c r="I10" s="297" t="s">
        <v>130</v>
      </c>
      <c r="J10" s="297" t="s">
        <v>127</v>
      </c>
      <c r="K10" s="299" t="s">
        <v>133</v>
      </c>
      <c r="L10" s="299" t="s">
        <v>126</v>
      </c>
      <c r="M10" s="299" t="s">
        <v>124</v>
      </c>
      <c r="N10" s="299" t="s">
        <v>144</v>
      </c>
      <c r="O10" s="299" t="s">
        <v>136</v>
      </c>
      <c r="P10" s="299" t="s">
        <v>132</v>
      </c>
      <c r="Q10" s="295" t="s">
        <v>152</v>
      </c>
    </row>
    <row r="11" spans="2:17" ht="12.75" customHeight="1">
      <c r="B11" s="295" t="s">
        <v>126</v>
      </c>
      <c r="C11" s="492" t="s">
        <v>258</v>
      </c>
      <c r="D11" s="296" t="s">
        <v>133</v>
      </c>
      <c r="E11" s="296" t="s">
        <v>157</v>
      </c>
      <c r="F11" s="296" t="s">
        <v>142</v>
      </c>
      <c r="G11" s="296" t="s">
        <v>144</v>
      </c>
      <c r="H11" s="297" t="s">
        <v>124</v>
      </c>
      <c r="I11" s="297" t="s">
        <v>128</v>
      </c>
      <c r="J11" s="297" t="s">
        <v>135</v>
      </c>
      <c r="K11" s="299" t="s">
        <v>124</v>
      </c>
      <c r="L11" s="299" t="s">
        <v>128</v>
      </c>
      <c r="M11" s="299" t="s">
        <v>148</v>
      </c>
      <c r="N11" s="299" t="s">
        <v>132</v>
      </c>
      <c r="O11" s="299" t="s">
        <v>132</v>
      </c>
      <c r="P11" s="299" t="s">
        <v>124</v>
      </c>
      <c r="Q11" s="295"/>
    </row>
    <row r="12" spans="2:17" ht="12.75" customHeight="1">
      <c r="B12" s="295"/>
      <c r="C12" s="492"/>
      <c r="D12" s="296" t="s">
        <v>145</v>
      </c>
      <c r="E12" s="296" t="s">
        <v>136</v>
      </c>
      <c r="F12" s="296" t="s">
        <v>136</v>
      </c>
      <c r="G12" s="296" t="s">
        <v>135</v>
      </c>
      <c r="H12" s="297" t="s">
        <v>158</v>
      </c>
      <c r="I12" s="297" t="s">
        <v>133</v>
      </c>
      <c r="J12" s="297" t="s">
        <v>259</v>
      </c>
      <c r="K12" s="299" t="s">
        <v>148</v>
      </c>
      <c r="L12" s="299" t="s">
        <v>126</v>
      </c>
      <c r="M12" s="299" t="s">
        <v>133</v>
      </c>
      <c r="N12" s="299"/>
      <c r="O12" s="299" t="s">
        <v>154</v>
      </c>
      <c r="P12" s="301" t="s">
        <v>132</v>
      </c>
      <c r="Q12" s="295"/>
    </row>
    <row r="13" spans="2:17" ht="13.5" customHeight="1">
      <c r="B13" s="295"/>
      <c r="C13" s="492"/>
      <c r="D13" s="296" t="s">
        <v>144</v>
      </c>
      <c r="E13" s="296"/>
      <c r="F13" s="296" t="s">
        <v>160</v>
      </c>
      <c r="G13" s="296" t="s">
        <v>153</v>
      </c>
      <c r="H13" s="297" t="s">
        <v>126</v>
      </c>
      <c r="I13" s="297" t="s">
        <v>158</v>
      </c>
      <c r="J13" s="297" t="s">
        <v>158</v>
      </c>
      <c r="K13" s="299" t="s">
        <v>157</v>
      </c>
      <c r="L13" s="299" t="s">
        <v>158</v>
      </c>
      <c r="M13" s="299" t="s">
        <v>158</v>
      </c>
      <c r="N13" s="299"/>
      <c r="O13" s="299"/>
      <c r="P13" s="301"/>
      <c r="Q13" s="295"/>
    </row>
    <row r="14" spans="2:17" ht="13.5" customHeight="1">
      <c r="B14" s="302"/>
      <c r="C14" s="492"/>
      <c r="D14" s="303" t="s">
        <v>132</v>
      </c>
      <c r="E14" s="303"/>
      <c r="F14" s="303"/>
      <c r="G14" s="303"/>
      <c r="H14" s="304"/>
      <c r="I14" s="304" t="s">
        <v>132</v>
      </c>
      <c r="J14" s="304" t="s">
        <v>126</v>
      </c>
      <c r="K14" s="305"/>
      <c r="L14" s="306"/>
      <c r="M14" s="306" t="s">
        <v>132</v>
      </c>
      <c r="N14" s="306"/>
      <c r="O14" s="306"/>
      <c r="P14" s="305"/>
      <c r="Q14" s="302"/>
    </row>
    <row r="15" spans="2:17">
      <c r="B15" s="493" t="s">
        <v>235</v>
      </c>
      <c r="C15" s="493"/>
      <c r="D15" s="494"/>
      <c r="E15" s="494"/>
      <c r="F15" s="494"/>
      <c r="G15" s="494"/>
      <c r="H15" s="494"/>
      <c r="I15" s="494"/>
      <c r="J15" s="494"/>
      <c r="K15" s="494"/>
      <c r="L15" s="494"/>
      <c r="M15" s="494"/>
      <c r="N15" s="494"/>
      <c r="O15" s="494"/>
      <c r="P15" s="494"/>
      <c r="Q15" s="493"/>
    </row>
    <row r="16" spans="2:17" ht="14">
      <c r="B16" s="307" t="s">
        <v>12</v>
      </c>
      <c r="C16" s="308" t="s">
        <v>169</v>
      </c>
      <c r="D16" s="309">
        <v>18</v>
      </c>
      <c r="E16" s="339"/>
      <c r="F16" s="309">
        <v>19</v>
      </c>
      <c r="G16" s="309">
        <v>20</v>
      </c>
      <c r="H16" s="309">
        <v>19</v>
      </c>
      <c r="I16" s="309">
        <v>20</v>
      </c>
      <c r="J16" s="309">
        <v>9</v>
      </c>
      <c r="K16" s="309">
        <v>17</v>
      </c>
      <c r="L16" s="309"/>
      <c r="M16" s="309"/>
      <c r="N16" s="309"/>
      <c r="O16" s="309"/>
      <c r="P16" s="309"/>
      <c r="Q16" s="310">
        <f>SUM(D16:P16)</f>
        <v>122</v>
      </c>
    </row>
    <row r="17" spans="2:19" ht="14">
      <c r="B17" s="307" t="s">
        <v>13</v>
      </c>
      <c r="C17" s="308" t="s">
        <v>163</v>
      </c>
      <c r="D17" s="309">
        <v>20</v>
      </c>
      <c r="E17" s="309">
        <v>20</v>
      </c>
      <c r="F17" s="339"/>
      <c r="G17" s="309"/>
      <c r="H17" s="309">
        <v>20</v>
      </c>
      <c r="I17" s="309">
        <v>19</v>
      </c>
      <c r="J17" s="309">
        <v>20</v>
      </c>
      <c r="K17" s="309">
        <v>20</v>
      </c>
      <c r="L17" s="309"/>
      <c r="M17" s="309"/>
      <c r="N17" s="309"/>
      <c r="O17" s="309"/>
      <c r="P17" s="309"/>
      <c r="Q17" s="310">
        <f>SUM(D17:P17)</f>
        <v>119</v>
      </c>
      <c r="S17" s="311"/>
    </row>
    <row r="18" spans="2:19" ht="14">
      <c r="B18" s="307" t="s">
        <v>165</v>
      </c>
      <c r="C18" s="308" t="s">
        <v>167</v>
      </c>
      <c r="D18" s="339">
        <v>13</v>
      </c>
      <c r="E18" s="309">
        <v>18</v>
      </c>
      <c r="F18" s="309">
        <v>16</v>
      </c>
      <c r="G18" s="309">
        <v>16</v>
      </c>
      <c r="H18" s="309">
        <v>17</v>
      </c>
      <c r="I18" s="309">
        <v>16</v>
      </c>
      <c r="J18" s="309">
        <v>16</v>
      </c>
      <c r="K18" s="309">
        <v>19</v>
      </c>
      <c r="L18" s="309"/>
      <c r="M18" s="309"/>
      <c r="N18" s="309"/>
      <c r="O18" s="309"/>
      <c r="P18" s="309"/>
      <c r="Q18" s="310">
        <f>SUM(D18:P18)-D18</f>
        <v>118</v>
      </c>
    </row>
    <row r="19" spans="2:19" ht="14">
      <c r="B19" s="307" t="s">
        <v>15</v>
      </c>
      <c r="C19" s="308" t="s">
        <v>260</v>
      </c>
      <c r="D19" s="309">
        <v>16</v>
      </c>
      <c r="E19" s="309">
        <v>16</v>
      </c>
      <c r="F19" s="309">
        <v>17</v>
      </c>
      <c r="G19" s="309">
        <v>15</v>
      </c>
      <c r="H19" s="309">
        <v>14</v>
      </c>
      <c r="I19" s="309">
        <v>18</v>
      </c>
      <c r="J19" s="309">
        <v>17</v>
      </c>
      <c r="K19" s="339">
        <v>13</v>
      </c>
      <c r="L19" s="309"/>
      <c r="M19" s="309"/>
      <c r="N19" s="309"/>
      <c r="O19" s="309"/>
      <c r="P19" s="309"/>
      <c r="Q19" s="310">
        <f>SUM(D19:P19)-K19</f>
        <v>113</v>
      </c>
    </row>
    <row r="20" spans="2:19" ht="14">
      <c r="B20" s="307" t="s">
        <v>16</v>
      </c>
      <c r="C20" s="308" t="s">
        <v>261</v>
      </c>
      <c r="D20" s="309">
        <v>17</v>
      </c>
      <c r="E20" s="309">
        <v>17</v>
      </c>
      <c r="F20" s="309">
        <v>14</v>
      </c>
      <c r="G20" s="309">
        <v>17</v>
      </c>
      <c r="H20" s="309">
        <v>16</v>
      </c>
      <c r="I20" s="309">
        <v>17</v>
      </c>
      <c r="J20" s="339"/>
      <c r="K20" s="309">
        <v>14</v>
      </c>
      <c r="L20" s="309"/>
      <c r="M20" s="309"/>
      <c r="N20" s="309"/>
      <c r="O20" s="309"/>
      <c r="P20" s="309"/>
      <c r="Q20" s="310">
        <f>SUM(D20:P20)</f>
        <v>112</v>
      </c>
    </row>
    <row r="21" spans="2:19" ht="14">
      <c r="B21" s="307" t="s">
        <v>17</v>
      </c>
      <c r="C21" s="308" t="s">
        <v>170</v>
      </c>
      <c r="D21" s="309">
        <v>19</v>
      </c>
      <c r="E21" s="309">
        <v>19</v>
      </c>
      <c r="F21" s="309">
        <v>20</v>
      </c>
      <c r="G21" s="339"/>
      <c r="H21" s="309">
        <v>18</v>
      </c>
      <c r="I21" s="309"/>
      <c r="J21" s="309"/>
      <c r="K21" s="309">
        <v>18</v>
      </c>
      <c r="L21" s="309"/>
      <c r="M21" s="309"/>
      <c r="N21" s="309"/>
      <c r="O21" s="309"/>
      <c r="P21" s="309"/>
      <c r="Q21" s="310">
        <f>SUM(D21:P21)</f>
        <v>94</v>
      </c>
    </row>
    <row r="22" spans="2:19" ht="14">
      <c r="B22" s="302" t="s">
        <v>263</v>
      </c>
      <c r="C22" s="308" t="s">
        <v>262</v>
      </c>
      <c r="D22" s="309">
        <v>15</v>
      </c>
      <c r="E22" s="309">
        <v>12</v>
      </c>
      <c r="F22" s="339">
        <v>10</v>
      </c>
      <c r="G22" s="309">
        <v>13</v>
      </c>
      <c r="H22" s="309">
        <v>11</v>
      </c>
      <c r="I22" s="309">
        <v>12</v>
      </c>
      <c r="J22" s="309">
        <v>15</v>
      </c>
      <c r="K22" s="309">
        <v>10</v>
      </c>
      <c r="L22" s="309"/>
      <c r="M22" s="309"/>
      <c r="N22" s="309"/>
      <c r="O22" s="309"/>
      <c r="P22" s="309"/>
      <c r="Q22" s="310">
        <f>SUM(D22:P22)-F22</f>
        <v>88</v>
      </c>
    </row>
    <row r="23" spans="2:19" ht="14">
      <c r="B23" s="302" t="s">
        <v>19</v>
      </c>
      <c r="C23" s="308" t="s">
        <v>265</v>
      </c>
      <c r="D23" s="309">
        <v>14</v>
      </c>
      <c r="E23" s="309">
        <v>15</v>
      </c>
      <c r="F23" s="309">
        <v>18</v>
      </c>
      <c r="G23" s="339"/>
      <c r="H23" s="309"/>
      <c r="I23" s="309"/>
      <c r="J23" s="309">
        <v>19</v>
      </c>
      <c r="K23" s="309">
        <v>15</v>
      </c>
      <c r="L23" s="309"/>
      <c r="M23" s="309"/>
      <c r="N23" s="309"/>
      <c r="O23" s="309"/>
      <c r="P23" s="309"/>
      <c r="Q23" s="310">
        <f t="shared" ref="Q23:Q45" si="0">SUM(D23:P23)</f>
        <v>81</v>
      </c>
    </row>
    <row r="24" spans="2:19" ht="14">
      <c r="B24" s="302" t="s">
        <v>264</v>
      </c>
      <c r="C24" s="308" t="s">
        <v>78</v>
      </c>
      <c r="D24" s="309">
        <v>9</v>
      </c>
      <c r="E24" s="309">
        <v>13</v>
      </c>
      <c r="F24" s="309">
        <v>9</v>
      </c>
      <c r="G24" s="309">
        <v>14</v>
      </c>
      <c r="H24" s="309">
        <v>13</v>
      </c>
      <c r="I24" s="309">
        <v>13</v>
      </c>
      <c r="J24" s="339"/>
      <c r="K24" s="309">
        <v>9</v>
      </c>
      <c r="L24" s="309"/>
      <c r="M24" s="309"/>
      <c r="N24" s="309"/>
      <c r="O24" s="309"/>
      <c r="P24" s="309"/>
      <c r="Q24" s="310">
        <f t="shared" si="0"/>
        <v>80</v>
      </c>
    </row>
    <row r="25" spans="2:19" ht="14">
      <c r="B25" s="302" t="s">
        <v>21</v>
      </c>
      <c r="C25" s="308" t="s">
        <v>267</v>
      </c>
      <c r="D25" s="309">
        <v>11</v>
      </c>
      <c r="E25" s="309">
        <v>10</v>
      </c>
      <c r="F25" s="339"/>
      <c r="G25" s="309"/>
      <c r="H25" s="309">
        <v>10</v>
      </c>
      <c r="I25" s="309">
        <v>9</v>
      </c>
      <c r="J25" s="309">
        <v>18</v>
      </c>
      <c r="K25" s="309">
        <v>16</v>
      </c>
      <c r="L25" s="309"/>
      <c r="M25" s="309"/>
      <c r="N25" s="309"/>
      <c r="O25" s="309"/>
      <c r="P25" s="309"/>
      <c r="Q25" s="310">
        <f t="shared" si="0"/>
        <v>74</v>
      </c>
    </row>
    <row r="26" spans="2:19" ht="14">
      <c r="B26" s="302" t="s">
        <v>22</v>
      </c>
      <c r="C26" s="308" t="s">
        <v>178</v>
      </c>
      <c r="D26" s="309">
        <v>7</v>
      </c>
      <c r="E26" s="309">
        <v>9</v>
      </c>
      <c r="F26" s="309">
        <v>8</v>
      </c>
      <c r="G26" s="309">
        <v>18</v>
      </c>
      <c r="H26" s="339"/>
      <c r="I26" s="309"/>
      <c r="J26" s="309">
        <v>13</v>
      </c>
      <c r="K26" s="309">
        <v>11</v>
      </c>
      <c r="L26" s="309"/>
      <c r="M26" s="309"/>
      <c r="N26" s="309"/>
      <c r="O26" s="309"/>
      <c r="P26" s="309"/>
      <c r="Q26" s="310">
        <f t="shared" si="0"/>
        <v>66</v>
      </c>
    </row>
    <row r="27" spans="2:19" ht="14">
      <c r="B27" s="302" t="s">
        <v>23</v>
      </c>
      <c r="C27" s="312" t="s">
        <v>266</v>
      </c>
      <c r="D27" s="309">
        <v>10</v>
      </c>
      <c r="E27" s="309">
        <v>11</v>
      </c>
      <c r="F27" s="309">
        <v>12</v>
      </c>
      <c r="G27" s="339"/>
      <c r="H27" s="309"/>
      <c r="I27" s="309">
        <v>15</v>
      </c>
      <c r="J27" s="309">
        <v>10</v>
      </c>
      <c r="K27" s="309"/>
      <c r="L27" s="309"/>
      <c r="M27" s="309"/>
      <c r="N27" s="309"/>
      <c r="O27" s="309"/>
      <c r="P27" s="309"/>
      <c r="Q27" s="310">
        <f t="shared" si="0"/>
        <v>58</v>
      </c>
    </row>
    <row r="28" spans="2:19" ht="14">
      <c r="B28" s="302" t="s">
        <v>24</v>
      </c>
      <c r="C28" s="308" t="s">
        <v>268</v>
      </c>
      <c r="D28" s="339"/>
      <c r="E28" s="309">
        <v>14</v>
      </c>
      <c r="F28" s="309">
        <v>15</v>
      </c>
      <c r="G28" s="309"/>
      <c r="H28" s="309">
        <v>15</v>
      </c>
      <c r="I28" s="309"/>
      <c r="J28" s="309">
        <v>11</v>
      </c>
      <c r="K28" s="309"/>
      <c r="L28" s="309"/>
      <c r="M28" s="309"/>
      <c r="N28" s="309"/>
      <c r="O28" s="309"/>
      <c r="P28" s="309"/>
      <c r="Q28" s="310">
        <f t="shared" si="0"/>
        <v>55</v>
      </c>
    </row>
    <row r="29" spans="2:19" ht="14">
      <c r="B29" s="302" t="s">
        <v>25</v>
      </c>
      <c r="C29" s="308" t="s">
        <v>68</v>
      </c>
      <c r="D29" s="309">
        <v>6</v>
      </c>
      <c r="E29" s="309">
        <v>7</v>
      </c>
      <c r="F29" s="309">
        <v>7</v>
      </c>
      <c r="G29" s="309">
        <v>11</v>
      </c>
      <c r="H29" s="309">
        <v>8</v>
      </c>
      <c r="I29" s="309">
        <v>11</v>
      </c>
      <c r="J29" s="339"/>
      <c r="K29" s="309"/>
      <c r="L29" s="309"/>
      <c r="M29" s="309"/>
      <c r="N29" s="309"/>
      <c r="O29" s="309"/>
      <c r="P29" s="309"/>
      <c r="Q29" s="310">
        <f t="shared" si="0"/>
        <v>50</v>
      </c>
    </row>
    <row r="30" spans="2:19" ht="14">
      <c r="B30" s="302" t="s">
        <v>26</v>
      </c>
      <c r="C30" s="308" t="s">
        <v>269</v>
      </c>
      <c r="D30" s="339"/>
      <c r="E30" s="309"/>
      <c r="F30" s="309">
        <v>11</v>
      </c>
      <c r="G30" s="309">
        <v>12</v>
      </c>
      <c r="H30" s="309">
        <v>12</v>
      </c>
      <c r="I30" s="309"/>
      <c r="J30" s="309">
        <v>14</v>
      </c>
      <c r="K30" s="309"/>
      <c r="L30" s="309"/>
      <c r="M30" s="309"/>
      <c r="N30" s="309"/>
      <c r="O30" s="309"/>
      <c r="P30" s="309"/>
      <c r="Q30" s="310">
        <f t="shared" si="0"/>
        <v>49</v>
      </c>
    </row>
    <row r="31" spans="2:19" ht="14">
      <c r="B31" s="302" t="s">
        <v>27</v>
      </c>
      <c r="C31" s="308" t="s">
        <v>270</v>
      </c>
      <c r="D31" s="309">
        <v>5</v>
      </c>
      <c r="E31" s="309">
        <v>4</v>
      </c>
      <c r="F31" s="309">
        <v>6</v>
      </c>
      <c r="G31" s="309">
        <v>10</v>
      </c>
      <c r="H31" s="309">
        <v>6</v>
      </c>
      <c r="I31" s="309">
        <v>8</v>
      </c>
      <c r="J31" s="339"/>
      <c r="K31" s="309"/>
      <c r="L31" s="309"/>
      <c r="M31" s="309"/>
      <c r="N31" s="309"/>
      <c r="O31" s="309"/>
      <c r="P31" s="309"/>
      <c r="Q31" s="310">
        <f t="shared" si="0"/>
        <v>39</v>
      </c>
    </row>
    <row r="32" spans="2:19" ht="14">
      <c r="B32" s="302" t="s">
        <v>28</v>
      </c>
      <c r="C32" s="308" t="s">
        <v>88</v>
      </c>
      <c r="D32" s="339"/>
      <c r="E32" s="309">
        <v>8</v>
      </c>
      <c r="F32" s="309"/>
      <c r="G32" s="309"/>
      <c r="H32" s="309"/>
      <c r="I32" s="309"/>
      <c r="J32" s="309">
        <v>12</v>
      </c>
      <c r="K32" s="309">
        <v>8</v>
      </c>
      <c r="L32" s="309"/>
      <c r="M32" s="309"/>
      <c r="N32" s="309"/>
      <c r="O32" s="309"/>
      <c r="P32" s="309"/>
      <c r="Q32" s="310">
        <f t="shared" si="0"/>
        <v>28</v>
      </c>
    </row>
    <row r="33" spans="2:17" ht="14">
      <c r="B33" s="302" t="s">
        <v>271</v>
      </c>
      <c r="C33" s="312" t="s">
        <v>282</v>
      </c>
      <c r="D33" s="339"/>
      <c r="E33" s="309"/>
      <c r="F33" s="309"/>
      <c r="G33" s="309"/>
      <c r="H33" s="309"/>
      <c r="I33" s="309"/>
      <c r="J33" s="309">
        <v>8</v>
      </c>
      <c r="K33" s="309">
        <v>12</v>
      </c>
      <c r="L33" s="309"/>
      <c r="M33" s="309"/>
      <c r="N33" s="309"/>
      <c r="O33" s="309"/>
      <c r="P33" s="309"/>
      <c r="Q33" s="310">
        <f t="shared" si="0"/>
        <v>20</v>
      </c>
    </row>
    <row r="34" spans="2:17" ht="14">
      <c r="B34" s="302" t="s">
        <v>30</v>
      </c>
      <c r="C34" s="313" t="s">
        <v>272</v>
      </c>
      <c r="D34" s="339"/>
      <c r="E34" s="309"/>
      <c r="F34" s="309"/>
      <c r="G34" s="309">
        <v>19</v>
      </c>
      <c r="H34" s="309"/>
      <c r="I34" s="309"/>
      <c r="J34" s="309"/>
      <c r="K34" s="309"/>
      <c r="L34" s="309"/>
      <c r="M34" s="309"/>
      <c r="N34" s="309"/>
      <c r="O34" s="309"/>
      <c r="P34" s="309"/>
      <c r="Q34" s="310">
        <f t="shared" si="0"/>
        <v>19</v>
      </c>
    </row>
    <row r="35" spans="2:17" ht="14">
      <c r="B35" s="302" t="s">
        <v>184</v>
      </c>
      <c r="C35" s="313" t="s">
        <v>273</v>
      </c>
      <c r="D35" s="339"/>
      <c r="E35" s="309"/>
      <c r="F35" s="309"/>
      <c r="G35" s="309"/>
      <c r="H35" s="309"/>
      <c r="I35" s="309">
        <v>14</v>
      </c>
      <c r="J35" s="309"/>
      <c r="K35" s="309"/>
      <c r="L35" s="309"/>
      <c r="M35" s="309"/>
      <c r="N35" s="309"/>
      <c r="O35" s="309"/>
      <c r="P35" s="309"/>
      <c r="Q35" s="310">
        <f t="shared" si="0"/>
        <v>14</v>
      </c>
    </row>
    <row r="36" spans="2:17" ht="14">
      <c r="B36" s="302" t="s">
        <v>186</v>
      </c>
      <c r="C36" s="308" t="s">
        <v>274</v>
      </c>
      <c r="D36" s="339"/>
      <c r="E36" s="309"/>
      <c r="F36" s="309">
        <v>13</v>
      </c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10">
        <f t="shared" si="0"/>
        <v>13</v>
      </c>
    </row>
    <row r="37" spans="2:17" ht="14">
      <c r="B37" s="302" t="s">
        <v>188</v>
      </c>
      <c r="C37" s="308" t="s">
        <v>185</v>
      </c>
      <c r="D37" s="339"/>
      <c r="E37" s="309">
        <v>6</v>
      </c>
      <c r="F37" s="309"/>
      <c r="G37" s="309"/>
      <c r="H37" s="309"/>
      <c r="I37" s="309"/>
      <c r="J37" s="309">
        <v>7</v>
      </c>
      <c r="K37" s="309"/>
      <c r="L37" s="309"/>
      <c r="M37" s="309"/>
      <c r="N37" s="309"/>
      <c r="O37" s="309"/>
      <c r="P37" s="309"/>
      <c r="Q37" s="310">
        <f t="shared" si="0"/>
        <v>13</v>
      </c>
    </row>
    <row r="38" spans="2:17" ht="14">
      <c r="B38" s="302" t="s">
        <v>189</v>
      </c>
      <c r="C38" s="308" t="s">
        <v>275</v>
      </c>
      <c r="D38" s="309">
        <v>12</v>
      </c>
      <c r="E38" s="339"/>
      <c r="F38" s="309"/>
      <c r="G38" s="309"/>
      <c r="H38" s="309"/>
      <c r="I38" s="309"/>
      <c r="J38" s="309"/>
      <c r="K38" s="309"/>
      <c r="L38" s="309"/>
      <c r="M38" s="309"/>
      <c r="N38" s="309"/>
      <c r="O38" s="309"/>
      <c r="P38" s="309"/>
      <c r="Q38" s="310">
        <f t="shared" si="0"/>
        <v>12</v>
      </c>
    </row>
    <row r="39" spans="2:17" ht="14">
      <c r="B39" s="302" t="s">
        <v>277</v>
      </c>
      <c r="C39" s="308" t="s">
        <v>276</v>
      </c>
      <c r="D39" s="339"/>
      <c r="E39" s="309">
        <v>5</v>
      </c>
      <c r="F39" s="309"/>
      <c r="G39" s="309"/>
      <c r="H39" s="309"/>
      <c r="I39" s="309">
        <v>7</v>
      </c>
      <c r="J39" s="309"/>
      <c r="K39" s="309"/>
      <c r="L39" s="309"/>
      <c r="M39" s="309"/>
      <c r="N39" s="309"/>
      <c r="O39" s="309"/>
      <c r="P39" s="309"/>
      <c r="Q39" s="310">
        <f t="shared" si="0"/>
        <v>12</v>
      </c>
    </row>
    <row r="40" spans="2:17" ht="14">
      <c r="B40" s="302" t="s">
        <v>278</v>
      </c>
      <c r="C40" s="312" t="s">
        <v>268</v>
      </c>
      <c r="D40" s="339"/>
      <c r="E40" s="309"/>
      <c r="F40" s="309"/>
      <c r="G40" s="309"/>
      <c r="H40" s="309"/>
      <c r="I40" s="309">
        <v>10</v>
      </c>
      <c r="J40" s="309"/>
      <c r="K40" s="309"/>
      <c r="L40" s="309"/>
      <c r="M40" s="309"/>
      <c r="N40" s="309"/>
      <c r="O40" s="309"/>
      <c r="P40" s="309"/>
      <c r="Q40" s="310">
        <f t="shared" si="0"/>
        <v>10</v>
      </c>
    </row>
    <row r="41" spans="2:17" ht="14">
      <c r="B41" s="302" t="s">
        <v>280</v>
      </c>
      <c r="C41" s="312" t="s">
        <v>279</v>
      </c>
      <c r="D41" s="339"/>
      <c r="E41" s="309"/>
      <c r="F41" s="309"/>
      <c r="G41" s="309">
        <v>9</v>
      </c>
      <c r="H41" s="309"/>
      <c r="I41" s="309"/>
      <c r="J41" s="309"/>
      <c r="K41" s="309"/>
      <c r="L41" s="309"/>
      <c r="M41" s="309"/>
      <c r="N41" s="309"/>
      <c r="O41" s="309"/>
      <c r="P41" s="309"/>
      <c r="Q41" s="310">
        <f t="shared" si="0"/>
        <v>9</v>
      </c>
    </row>
    <row r="42" spans="2:17" ht="14">
      <c r="B42" s="302" t="s">
        <v>281</v>
      </c>
      <c r="C42" s="312" t="s">
        <v>98</v>
      </c>
      <c r="D42" s="339"/>
      <c r="E42" s="309"/>
      <c r="F42" s="309"/>
      <c r="G42" s="309"/>
      <c r="H42" s="309">
        <v>9</v>
      </c>
      <c r="I42" s="309"/>
      <c r="J42" s="309"/>
      <c r="K42" s="309"/>
      <c r="L42" s="309"/>
      <c r="M42" s="309"/>
      <c r="N42" s="309"/>
      <c r="O42" s="309"/>
      <c r="P42" s="309"/>
      <c r="Q42" s="310">
        <f t="shared" si="0"/>
        <v>9</v>
      </c>
    </row>
    <row r="43" spans="2:17" ht="14">
      <c r="B43" s="302" t="s">
        <v>31</v>
      </c>
      <c r="C43" s="308" t="s">
        <v>172</v>
      </c>
      <c r="D43" s="309">
        <v>8</v>
      </c>
      <c r="E43" s="339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10">
        <f t="shared" si="0"/>
        <v>8</v>
      </c>
    </row>
    <row r="44" spans="2:17" ht="14">
      <c r="B44" s="302" t="s">
        <v>32</v>
      </c>
      <c r="C44" s="312" t="s">
        <v>283</v>
      </c>
      <c r="D44" s="339"/>
      <c r="E44" s="309"/>
      <c r="F44" s="309"/>
      <c r="G44" s="309"/>
      <c r="H44" s="309">
        <v>7</v>
      </c>
      <c r="I44" s="309"/>
      <c r="J44" s="309"/>
      <c r="K44" s="309"/>
      <c r="L44" s="309"/>
      <c r="M44" s="309"/>
      <c r="N44" s="309"/>
      <c r="O44" s="309"/>
      <c r="P44" s="309"/>
      <c r="Q44" s="310">
        <f t="shared" si="0"/>
        <v>7</v>
      </c>
    </row>
    <row r="45" spans="2:17" ht="14">
      <c r="B45" s="302" t="s">
        <v>284</v>
      </c>
      <c r="C45" s="312" t="s">
        <v>285</v>
      </c>
      <c r="D45" s="339"/>
      <c r="E45" s="309">
        <v>3</v>
      </c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10">
        <f t="shared" si="0"/>
        <v>3</v>
      </c>
    </row>
    <row r="46" spans="2:17">
      <c r="B46" s="495" t="s">
        <v>239</v>
      </c>
      <c r="C46" s="495"/>
      <c r="D46" s="496"/>
      <c r="E46" s="496"/>
      <c r="F46" s="496"/>
      <c r="G46" s="496"/>
      <c r="H46" s="496"/>
      <c r="I46" s="496"/>
      <c r="J46" s="496"/>
      <c r="K46" s="496"/>
      <c r="L46" s="496"/>
      <c r="M46" s="496"/>
      <c r="N46" s="496"/>
      <c r="O46" s="496"/>
      <c r="P46" s="496"/>
      <c r="Q46" s="495"/>
    </row>
    <row r="47" spans="2:17" ht="14">
      <c r="B47" s="307" t="s">
        <v>206</v>
      </c>
      <c r="C47" s="314" t="s">
        <v>167</v>
      </c>
      <c r="D47" s="339"/>
      <c r="E47" s="309">
        <v>17</v>
      </c>
      <c r="F47" s="309">
        <v>20</v>
      </c>
      <c r="G47" s="309">
        <v>20</v>
      </c>
      <c r="H47" s="309">
        <v>20</v>
      </c>
      <c r="I47" s="309">
        <v>20</v>
      </c>
      <c r="J47" s="309">
        <v>20</v>
      </c>
      <c r="K47" s="309">
        <v>20</v>
      </c>
      <c r="L47" s="309"/>
      <c r="M47" s="309"/>
      <c r="N47" s="309"/>
      <c r="O47" s="309"/>
      <c r="P47" s="309"/>
      <c r="Q47" s="310">
        <f>SUM(D47:P47)</f>
        <v>137</v>
      </c>
    </row>
    <row r="48" spans="2:17" ht="14">
      <c r="B48" s="307" t="s">
        <v>13</v>
      </c>
      <c r="C48" s="314" t="s">
        <v>170</v>
      </c>
      <c r="D48" s="309">
        <v>17</v>
      </c>
      <c r="E48" s="309">
        <v>19</v>
      </c>
      <c r="F48" s="309">
        <v>18</v>
      </c>
      <c r="G48" s="339"/>
      <c r="H48" s="309">
        <v>19</v>
      </c>
      <c r="I48" s="309"/>
      <c r="J48" s="309">
        <v>16</v>
      </c>
      <c r="K48" s="309">
        <v>19</v>
      </c>
      <c r="L48" s="309"/>
      <c r="M48" s="309"/>
      <c r="N48" s="309"/>
      <c r="O48" s="309"/>
      <c r="P48" s="309"/>
      <c r="Q48" s="310">
        <f>SUM(D48:P48)</f>
        <v>108</v>
      </c>
    </row>
    <row r="49" spans="2:17" ht="14">
      <c r="B49" s="307" t="s">
        <v>14</v>
      </c>
      <c r="C49" s="314" t="s">
        <v>287</v>
      </c>
      <c r="D49" s="309">
        <v>19</v>
      </c>
      <c r="E49" s="309">
        <v>18</v>
      </c>
      <c r="F49" s="309">
        <v>19</v>
      </c>
      <c r="G49" s="309">
        <v>17</v>
      </c>
      <c r="H49" s="339"/>
      <c r="I49" s="309"/>
      <c r="J49" s="309">
        <v>18</v>
      </c>
      <c r="K49" s="309">
        <v>16</v>
      </c>
      <c r="L49" s="309"/>
      <c r="M49" s="309"/>
      <c r="N49" s="309"/>
      <c r="O49" s="309"/>
      <c r="P49" s="309"/>
      <c r="Q49" s="310">
        <f>SUM(D49:P49)</f>
        <v>107</v>
      </c>
    </row>
    <row r="50" spans="2:17" ht="14">
      <c r="B50" s="302" t="s">
        <v>15</v>
      </c>
      <c r="C50" s="308" t="s">
        <v>286</v>
      </c>
      <c r="D50" s="309">
        <v>16</v>
      </c>
      <c r="E50" s="309">
        <v>13</v>
      </c>
      <c r="F50" s="339">
        <v>11</v>
      </c>
      <c r="G50" s="309">
        <v>15</v>
      </c>
      <c r="H50" s="309">
        <v>17</v>
      </c>
      <c r="I50" s="309">
        <v>16</v>
      </c>
      <c r="J50" s="309">
        <v>12</v>
      </c>
      <c r="K50" s="309">
        <v>17</v>
      </c>
      <c r="L50" s="309"/>
      <c r="M50" s="309"/>
      <c r="N50" s="309"/>
      <c r="O50" s="309"/>
      <c r="P50" s="309"/>
      <c r="Q50" s="310">
        <f>SUM(D50:P50)-F50</f>
        <v>106</v>
      </c>
    </row>
    <row r="51" spans="2:17" ht="14">
      <c r="B51" s="302" t="s">
        <v>16</v>
      </c>
      <c r="C51" s="308" t="s">
        <v>68</v>
      </c>
      <c r="D51" s="309">
        <v>18</v>
      </c>
      <c r="E51" s="309">
        <v>10</v>
      </c>
      <c r="F51" s="309">
        <v>13</v>
      </c>
      <c r="G51" s="309">
        <v>19</v>
      </c>
      <c r="H51" s="309">
        <v>11</v>
      </c>
      <c r="I51" s="309">
        <v>15</v>
      </c>
      <c r="J51" s="309">
        <v>14</v>
      </c>
      <c r="K51" s="339"/>
      <c r="L51" s="309"/>
      <c r="M51" s="309"/>
      <c r="N51" s="309"/>
      <c r="O51" s="309"/>
      <c r="P51" s="309"/>
      <c r="Q51" s="310">
        <f t="shared" ref="Q51:Q72" si="1">SUM(D51:P51)</f>
        <v>100</v>
      </c>
    </row>
    <row r="52" spans="2:17" ht="14">
      <c r="B52" s="302" t="s">
        <v>17</v>
      </c>
      <c r="C52" s="308" t="s">
        <v>261</v>
      </c>
      <c r="D52" s="309">
        <v>10</v>
      </c>
      <c r="E52" s="309">
        <v>12</v>
      </c>
      <c r="F52" s="309">
        <v>15</v>
      </c>
      <c r="G52" s="309">
        <v>11</v>
      </c>
      <c r="H52" s="309">
        <v>12</v>
      </c>
      <c r="I52" s="309">
        <v>18</v>
      </c>
      <c r="J52" s="339"/>
      <c r="K52" s="309">
        <v>15</v>
      </c>
      <c r="L52" s="309"/>
      <c r="M52" s="309"/>
      <c r="N52" s="309"/>
      <c r="O52" s="309"/>
      <c r="P52" s="309"/>
      <c r="Q52" s="310">
        <f t="shared" si="1"/>
        <v>93</v>
      </c>
    </row>
    <row r="53" spans="2:17" ht="14">
      <c r="B53" s="302" t="s">
        <v>18</v>
      </c>
      <c r="C53" s="308" t="s">
        <v>288</v>
      </c>
      <c r="D53" s="339"/>
      <c r="E53" s="309">
        <v>20</v>
      </c>
      <c r="F53" s="309">
        <v>17</v>
      </c>
      <c r="G53" s="309"/>
      <c r="H53" s="309">
        <v>16</v>
      </c>
      <c r="I53" s="309">
        <v>19</v>
      </c>
      <c r="J53" s="309">
        <v>19</v>
      </c>
      <c r="K53" s="309"/>
      <c r="L53" s="309"/>
      <c r="M53" s="309"/>
      <c r="N53" s="309"/>
      <c r="O53" s="309"/>
      <c r="P53" s="309"/>
      <c r="Q53" s="310">
        <f t="shared" si="1"/>
        <v>91</v>
      </c>
    </row>
    <row r="54" spans="2:17" ht="14">
      <c r="B54" s="302" t="s">
        <v>289</v>
      </c>
      <c r="C54" s="308" t="s">
        <v>171</v>
      </c>
      <c r="D54" s="309">
        <v>20</v>
      </c>
      <c r="E54" s="309">
        <v>14</v>
      </c>
      <c r="F54" s="309">
        <v>16</v>
      </c>
      <c r="G54" s="309">
        <v>18</v>
      </c>
      <c r="H54" s="309">
        <v>15</v>
      </c>
      <c r="I54" s="339"/>
      <c r="J54" s="309"/>
      <c r="K54" s="309"/>
      <c r="L54" s="309"/>
      <c r="M54" s="309"/>
      <c r="N54" s="309"/>
      <c r="O54" s="309"/>
      <c r="P54" s="309"/>
      <c r="Q54" s="310">
        <f t="shared" si="1"/>
        <v>83</v>
      </c>
    </row>
    <row r="55" spans="2:17" ht="14">
      <c r="B55" s="302" t="s">
        <v>20</v>
      </c>
      <c r="C55" s="308" t="s">
        <v>291</v>
      </c>
      <c r="D55" s="339"/>
      <c r="E55" s="309"/>
      <c r="F55" s="309"/>
      <c r="G55" s="309">
        <v>12</v>
      </c>
      <c r="H55" s="309">
        <v>18</v>
      </c>
      <c r="I55" s="309">
        <v>14</v>
      </c>
      <c r="J55" s="309">
        <v>17</v>
      </c>
      <c r="K55" s="309">
        <v>18</v>
      </c>
      <c r="L55" s="309"/>
      <c r="M55" s="309"/>
      <c r="N55" s="309"/>
      <c r="O55" s="309"/>
      <c r="P55" s="309"/>
      <c r="Q55" s="310">
        <f t="shared" si="1"/>
        <v>79</v>
      </c>
    </row>
    <row r="56" spans="2:17" ht="14">
      <c r="B56" s="302" t="s">
        <v>21</v>
      </c>
      <c r="C56" s="308" t="s">
        <v>292</v>
      </c>
      <c r="D56" s="309">
        <v>15</v>
      </c>
      <c r="E56" s="309">
        <v>11</v>
      </c>
      <c r="F56" s="309">
        <v>10</v>
      </c>
      <c r="G56" s="309">
        <v>14</v>
      </c>
      <c r="H56" s="309">
        <v>10</v>
      </c>
      <c r="I56" s="339"/>
      <c r="J56" s="309"/>
      <c r="K56" s="309">
        <v>13</v>
      </c>
      <c r="L56" s="309"/>
      <c r="M56" s="309"/>
      <c r="N56" s="309"/>
      <c r="O56" s="309"/>
      <c r="P56" s="309"/>
      <c r="Q56" s="310">
        <f t="shared" si="1"/>
        <v>73</v>
      </c>
    </row>
    <row r="57" spans="2:17" ht="14">
      <c r="B57" s="302" t="s">
        <v>22</v>
      </c>
      <c r="C57" s="308" t="s">
        <v>290</v>
      </c>
      <c r="D57" s="339"/>
      <c r="E57" s="309">
        <v>16</v>
      </c>
      <c r="F57" s="309">
        <v>9</v>
      </c>
      <c r="G57" s="309"/>
      <c r="H57" s="309">
        <v>13</v>
      </c>
      <c r="I57" s="309">
        <v>17</v>
      </c>
      <c r="J57" s="309">
        <v>15</v>
      </c>
      <c r="K57" s="309"/>
      <c r="L57" s="309"/>
      <c r="M57" s="309"/>
      <c r="N57" s="309"/>
      <c r="O57" s="309"/>
      <c r="P57" s="309"/>
      <c r="Q57" s="310">
        <f t="shared" si="1"/>
        <v>70</v>
      </c>
    </row>
    <row r="58" spans="2:17" ht="14">
      <c r="B58" s="302" t="s">
        <v>23</v>
      </c>
      <c r="C58" s="308" t="s">
        <v>169</v>
      </c>
      <c r="D58" s="339"/>
      <c r="E58" s="309">
        <v>15</v>
      </c>
      <c r="F58" s="309">
        <v>7</v>
      </c>
      <c r="G58" s="309">
        <v>13</v>
      </c>
      <c r="H58" s="309">
        <v>9</v>
      </c>
      <c r="I58" s="309">
        <v>12</v>
      </c>
      <c r="J58" s="309"/>
      <c r="K58" s="309">
        <v>9</v>
      </c>
      <c r="L58" s="309"/>
      <c r="M58" s="309"/>
      <c r="N58" s="309"/>
      <c r="O58" s="309"/>
      <c r="P58" s="309"/>
      <c r="Q58" s="310">
        <f t="shared" si="1"/>
        <v>65</v>
      </c>
    </row>
    <row r="59" spans="2:17" ht="14">
      <c r="B59" s="302" t="s">
        <v>24</v>
      </c>
      <c r="C59" s="308" t="s">
        <v>293</v>
      </c>
      <c r="D59" s="309">
        <v>13</v>
      </c>
      <c r="E59" s="309">
        <v>4</v>
      </c>
      <c r="F59" s="309">
        <v>4</v>
      </c>
      <c r="G59" s="309">
        <v>16</v>
      </c>
      <c r="H59" s="309">
        <v>14</v>
      </c>
      <c r="I59" s="339"/>
      <c r="J59" s="309"/>
      <c r="K59" s="309">
        <v>11</v>
      </c>
      <c r="L59" s="309"/>
      <c r="M59" s="309"/>
      <c r="N59" s="309"/>
      <c r="O59" s="309"/>
      <c r="P59" s="309"/>
      <c r="Q59" s="310">
        <f t="shared" si="1"/>
        <v>62</v>
      </c>
    </row>
    <row r="60" spans="2:17" ht="14">
      <c r="B60" s="302" t="s">
        <v>25</v>
      </c>
      <c r="C60" s="308" t="s">
        <v>173</v>
      </c>
      <c r="D60" s="309">
        <v>11</v>
      </c>
      <c r="E60" s="339"/>
      <c r="F60" s="309">
        <v>5</v>
      </c>
      <c r="G60" s="309">
        <v>9</v>
      </c>
      <c r="H60" s="309">
        <v>3</v>
      </c>
      <c r="I60" s="309">
        <v>13</v>
      </c>
      <c r="J60" s="309"/>
      <c r="K60" s="309">
        <v>10</v>
      </c>
      <c r="L60" s="309"/>
      <c r="M60" s="309"/>
      <c r="N60" s="309"/>
      <c r="O60" s="309"/>
      <c r="P60" s="309"/>
      <c r="Q60" s="310">
        <f t="shared" si="1"/>
        <v>51</v>
      </c>
    </row>
    <row r="61" spans="2:17" ht="15.75" customHeight="1">
      <c r="B61" s="302" t="s">
        <v>26</v>
      </c>
      <c r="C61" s="308" t="s">
        <v>294</v>
      </c>
      <c r="D61" s="309">
        <v>14</v>
      </c>
      <c r="E61" s="309">
        <v>7</v>
      </c>
      <c r="F61" s="309">
        <v>6</v>
      </c>
      <c r="G61" s="309">
        <v>6</v>
      </c>
      <c r="H61" s="309">
        <v>6</v>
      </c>
      <c r="I61" s="339"/>
      <c r="J61" s="309"/>
      <c r="K61" s="309">
        <v>7</v>
      </c>
      <c r="L61" s="309"/>
      <c r="M61" s="309"/>
      <c r="N61" s="309"/>
      <c r="O61" s="309"/>
      <c r="P61" s="309"/>
      <c r="Q61" s="310">
        <f t="shared" si="1"/>
        <v>46</v>
      </c>
    </row>
    <row r="62" spans="2:17" ht="14">
      <c r="B62" s="302" t="s">
        <v>27</v>
      </c>
      <c r="C62" s="308" t="s">
        <v>78</v>
      </c>
      <c r="D62" s="339"/>
      <c r="E62" s="309">
        <v>6</v>
      </c>
      <c r="F62" s="309"/>
      <c r="G62" s="309">
        <v>8</v>
      </c>
      <c r="H62" s="309"/>
      <c r="I62" s="309"/>
      <c r="J62" s="309">
        <v>13</v>
      </c>
      <c r="K62" s="309">
        <v>12</v>
      </c>
      <c r="L62" s="309"/>
      <c r="M62" s="309"/>
      <c r="N62" s="309"/>
      <c r="O62" s="309"/>
      <c r="P62" s="309"/>
      <c r="Q62" s="310">
        <f t="shared" si="1"/>
        <v>39</v>
      </c>
    </row>
    <row r="63" spans="2:17" ht="14">
      <c r="B63" s="302" t="s">
        <v>28</v>
      </c>
      <c r="C63" s="308" t="s">
        <v>298</v>
      </c>
      <c r="D63" s="339"/>
      <c r="E63" s="309">
        <v>2</v>
      </c>
      <c r="F63" s="309"/>
      <c r="G63" s="309"/>
      <c r="H63" s="309">
        <v>9</v>
      </c>
      <c r="I63" s="309">
        <v>11</v>
      </c>
      <c r="J63" s="309"/>
      <c r="K63" s="309">
        <v>14</v>
      </c>
      <c r="L63" s="309"/>
      <c r="M63" s="309"/>
      <c r="N63" s="309"/>
      <c r="O63" s="309"/>
      <c r="P63" s="309"/>
      <c r="Q63" s="310">
        <f t="shared" si="1"/>
        <v>36</v>
      </c>
    </row>
    <row r="64" spans="2:17" ht="14">
      <c r="B64" s="302" t="s">
        <v>29</v>
      </c>
      <c r="C64" s="308" t="s">
        <v>295</v>
      </c>
      <c r="D64" s="309">
        <v>9</v>
      </c>
      <c r="E64" s="309">
        <v>1</v>
      </c>
      <c r="F64" s="309">
        <v>3</v>
      </c>
      <c r="G64" s="309">
        <v>10</v>
      </c>
      <c r="H64" s="309">
        <v>4</v>
      </c>
      <c r="I64" s="339"/>
      <c r="J64" s="309"/>
      <c r="K64" s="309">
        <v>8</v>
      </c>
      <c r="L64" s="309"/>
      <c r="M64" s="309"/>
      <c r="N64" s="309"/>
      <c r="O64" s="309"/>
      <c r="P64" s="309"/>
      <c r="Q64" s="310">
        <f t="shared" si="1"/>
        <v>35</v>
      </c>
    </row>
    <row r="65" spans="1:17" ht="14">
      <c r="B65" s="302" t="s">
        <v>30</v>
      </c>
      <c r="C65" s="308" t="s">
        <v>269</v>
      </c>
      <c r="D65" s="339"/>
      <c r="E65" s="309" t="s">
        <v>123</v>
      </c>
      <c r="F65" s="309">
        <v>8</v>
      </c>
      <c r="G65" s="309"/>
      <c r="H65" s="309">
        <v>7</v>
      </c>
      <c r="I65" s="309"/>
      <c r="J65" s="309">
        <v>11</v>
      </c>
      <c r="K65" s="309"/>
      <c r="L65" s="309"/>
      <c r="M65" s="309"/>
      <c r="N65" s="309"/>
      <c r="O65" s="309"/>
      <c r="P65" s="309"/>
      <c r="Q65" s="310">
        <f t="shared" si="1"/>
        <v>26</v>
      </c>
    </row>
    <row r="66" spans="1:17" ht="14">
      <c r="B66" s="302" t="s">
        <v>184</v>
      </c>
      <c r="C66" s="308" t="s">
        <v>296</v>
      </c>
      <c r="D66" s="339"/>
      <c r="E66" s="309">
        <v>9</v>
      </c>
      <c r="F66" s="309">
        <v>14</v>
      </c>
      <c r="G66" s="309"/>
      <c r="H66" s="309"/>
      <c r="I66" s="309"/>
      <c r="J66" s="309"/>
      <c r="K66" s="309"/>
      <c r="L66" s="309"/>
      <c r="M66" s="309"/>
      <c r="N66" s="309"/>
      <c r="O66" s="309"/>
      <c r="P66" s="309"/>
      <c r="Q66" s="310">
        <f t="shared" si="1"/>
        <v>23</v>
      </c>
    </row>
    <row r="67" spans="1:17" ht="14">
      <c r="B67" s="302" t="s">
        <v>297</v>
      </c>
      <c r="C67" s="308" t="s">
        <v>274</v>
      </c>
      <c r="D67" s="339"/>
      <c r="E67" s="309"/>
      <c r="F67" s="309"/>
      <c r="G67" s="309">
        <v>7</v>
      </c>
      <c r="H67" s="309">
        <v>5</v>
      </c>
      <c r="I67" s="309">
        <v>10</v>
      </c>
      <c r="J67" s="309"/>
      <c r="K67" s="309"/>
      <c r="L67" s="309"/>
      <c r="M67" s="309"/>
      <c r="N67" s="309"/>
      <c r="O67" s="309"/>
      <c r="P67" s="309"/>
      <c r="Q67" s="310">
        <f t="shared" si="1"/>
        <v>22</v>
      </c>
    </row>
    <row r="68" spans="1:17" ht="14">
      <c r="B68" s="302" t="s">
        <v>299</v>
      </c>
      <c r="C68" s="308" t="s">
        <v>203</v>
      </c>
      <c r="D68" s="339"/>
      <c r="E68" s="309">
        <v>8</v>
      </c>
      <c r="F68" s="309">
        <v>12</v>
      </c>
      <c r="G68" s="309"/>
      <c r="H68" s="309"/>
      <c r="I68" s="309"/>
      <c r="J68" s="309"/>
      <c r="K68" s="309"/>
      <c r="L68" s="309"/>
      <c r="M68" s="309"/>
      <c r="N68" s="309"/>
      <c r="O68" s="309"/>
      <c r="P68" s="309"/>
      <c r="Q68" s="310">
        <f t="shared" si="1"/>
        <v>20</v>
      </c>
    </row>
    <row r="69" spans="1:17" ht="14">
      <c r="B69" s="302" t="s">
        <v>189</v>
      </c>
      <c r="C69" s="308" t="s">
        <v>300</v>
      </c>
      <c r="D69" s="309">
        <v>12</v>
      </c>
      <c r="E69" s="339"/>
      <c r="F69" s="309"/>
      <c r="G69" s="309"/>
      <c r="H69" s="309"/>
      <c r="I69" s="309"/>
      <c r="J69" s="309"/>
      <c r="K69" s="309"/>
      <c r="L69" s="309"/>
      <c r="M69" s="309"/>
      <c r="N69" s="309"/>
      <c r="O69" s="309"/>
      <c r="P69" s="309"/>
      <c r="Q69" s="310">
        <f t="shared" si="1"/>
        <v>12</v>
      </c>
    </row>
    <row r="70" spans="1:17" ht="14">
      <c r="B70" s="315" t="s">
        <v>277</v>
      </c>
      <c r="C70" s="308" t="s">
        <v>301</v>
      </c>
      <c r="D70" s="309">
        <v>8</v>
      </c>
      <c r="E70" s="339"/>
      <c r="F70" s="309"/>
      <c r="G70" s="309"/>
      <c r="H70" s="309"/>
      <c r="I70" s="309"/>
      <c r="J70" s="309"/>
      <c r="K70" s="309"/>
      <c r="L70" s="309"/>
      <c r="M70" s="309"/>
      <c r="N70" s="309"/>
      <c r="O70" s="309"/>
      <c r="P70" s="309"/>
      <c r="Q70" s="310">
        <f t="shared" si="1"/>
        <v>8</v>
      </c>
    </row>
    <row r="71" spans="1:17" ht="14">
      <c r="B71" s="315" t="s">
        <v>278</v>
      </c>
      <c r="C71" s="308" t="s">
        <v>302</v>
      </c>
      <c r="D71" s="339"/>
      <c r="E71" s="309">
        <v>5</v>
      </c>
      <c r="F71" s="309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310">
        <f t="shared" si="1"/>
        <v>5</v>
      </c>
    </row>
    <row r="72" spans="1:17" ht="14">
      <c r="B72" s="315" t="s">
        <v>280</v>
      </c>
      <c r="C72" s="308" t="s">
        <v>283</v>
      </c>
      <c r="D72" s="339"/>
      <c r="E72" s="309">
        <v>3</v>
      </c>
      <c r="F72" s="309"/>
      <c r="G72" s="309"/>
      <c r="H72" s="309"/>
      <c r="I72" s="309"/>
      <c r="J72" s="309"/>
      <c r="K72" s="309"/>
      <c r="L72" s="309"/>
      <c r="M72" s="309"/>
      <c r="N72" s="309"/>
      <c r="O72" s="309"/>
      <c r="P72" s="309"/>
      <c r="Q72" s="310">
        <f t="shared" si="1"/>
        <v>3</v>
      </c>
    </row>
    <row r="73" spans="1:17">
      <c r="B73" s="316"/>
      <c r="C73" s="317" t="s">
        <v>205</v>
      </c>
      <c r="D73" s="318" t="s">
        <v>206</v>
      </c>
      <c r="E73" s="319" t="s">
        <v>13</v>
      </c>
      <c r="F73" s="319" t="s">
        <v>14</v>
      </c>
      <c r="G73" s="319" t="s">
        <v>15</v>
      </c>
      <c r="H73" s="320" t="s">
        <v>16</v>
      </c>
      <c r="I73" s="321" t="s">
        <v>17</v>
      </c>
      <c r="J73" s="321" t="s">
        <v>18</v>
      </c>
      <c r="K73" s="321" t="s">
        <v>19</v>
      </c>
      <c r="L73" s="318" t="s">
        <v>20</v>
      </c>
      <c r="M73" s="318" t="s">
        <v>21</v>
      </c>
      <c r="N73" s="320" t="s">
        <v>204</v>
      </c>
      <c r="O73" s="322" t="s">
        <v>23</v>
      </c>
      <c r="P73" s="323" t="s">
        <v>24</v>
      </c>
      <c r="Q73" s="324"/>
    </row>
    <row r="74" spans="1:17">
      <c r="C74" s="325"/>
    </row>
    <row r="75" spans="1:17">
      <c r="B75" s="497" t="s">
        <v>303</v>
      </c>
      <c r="C75" s="497"/>
      <c r="D75" s="497"/>
      <c r="E75" s="497"/>
      <c r="F75" s="497"/>
      <c r="G75" s="497"/>
      <c r="H75" s="497"/>
      <c r="I75" s="497"/>
      <c r="J75" s="497"/>
      <c r="K75" s="497"/>
      <c r="L75" s="497"/>
      <c r="M75" s="497"/>
      <c r="N75" s="497"/>
      <c r="O75" s="497"/>
      <c r="P75" s="497"/>
      <c r="Q75" s="497"/>
    </row>
    <row r="76" spans="1:17">
      <c r="A76" s="290" t="s">
        <v>243</v>
      </c>
      <c r="B76" s="498" t="s">
        <v>123</v>
      </c>
      <c r="C76" s="498"/>
      <c r="D76" s="498"/>
      <c r="E76" s="498"/>
      <c r="F76" s="498"/>
      <c r="G76" s="498"/>
      <c r="H76" s="498"/>
      <c r="I76" s="498"/>
      <c r="J76" s="498"/>
      <c r="K76" s="498"/>
      <c r="L76" s="498"/>
      <c r="M76" s="498"/>
      <c r="N76" s="498"/>
      <c r="O76" s="498"/>
      <c r="P76" s="498"/>
      <c r="Q76" s="498"/>
    </row>
    <row r="77" spans="1:17" ht="15">
      <c r="B77" s="499" t="s">
        <v>208</v>
      </c>
      <c r="C77" s="499"/>
      <c r="D77" s="499"/>
      <c r="E77" s="499"/>
      <c r="F77" s="499"/>
      <c r="G77" s="499"/>
      <c r="H77" s="499"/>
      <c r="I77" s="499"/>
      <c r="J77" s="499"/>
      <c r="K77" s="499"/>
      <c r="L77" s="499"/>
      <c r="M77" s="499"/>
      <c r="N77" s="499"/>
      <c r="O77" s="499"/>
      <c r="P77" s="499"/>
      <c r="Q77" s="499"/>
    </row>
    <row r="78" spans="1:17">
      <c r="C78" s="500" t="s">
        <v>243</v>
      </c>
      <c r="D78" s="500"/>
      <c r="E78" s="500"/>
      <c r="F78" s="500"/>
      <c r="G78" s="500"/>
      <c r="H78" s="500"/>
      <c r="I78" s="500"/>
      <c r="J78" s="500"/>
      <c r="K78" s="500"/>
      <c r="L78" s="500"/>
      <c r="M78" s="500"/>
      <c r="N78" s="326"/>
      <c r="O78" s="326"/>
      <c r="P78" s="326"/>
    </row>
    <row r="79" spans="1:17">
      <c r="C79" s="500" t="s">
        <v>245</v>
      </c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326"/>
      <c r="O79" s="326"/>
      <c r="P79" s="326"/>
    </row>
    <row r="80" spans="1:17">
      <c r="C80" s="290" t="s">
        <v>161</v>
      </c>
    </row>
    <row r="81" spans="1:18">
      <c r="L81" s="488"/>
      <c r="M81" s="488"/>
      <c r="N81" s="488"/>
      <c r="O81" s="488"/>
      <c r="P81" s="488"/>
      <c r="Q81" s="488"/>
    </row>
    <row r="83" spans="1:18" ht="15">
      <c r="A83" s="290" t="s">
        <v>123</v>
      </c>
      <c r="R83" s="327"/>
    </row>
    <row r="84" spans="1:18" ht="15">
      <c r="L84" s="327"/>
      <c r="M84" s="327"/>
      <c r="N84" s="327"/>
      <c r="O84" s="327"/>
      <c r="P84" s="327"/>
      <c r="Q84" s="327"/>
      <c r="R84" s="327"/>
    </row>
    <row r="85" spans="1:18" ht="15">
      <c r="L85" s="327"/>
      <c r="M85" s="327"/>
      <c r="N85" s="327"/>
      <c r="O85" s="327"/>
      <c r="P85" s="327"/>
      <c r="Q85" s="327"/>
      <c r="R85" s="327"/>
    </row>
  </sheetData>
  <sortState xmlns:xlrd2="http://schemas.microsoft.com/office/spreadsheetml/2017/richdata2" ref="C47:Q72">
    <sortCondition descending="1" ref="Q47:Q72"/>
  </sortState>
  <mergeCells count="12">
    <mergeCell ref="L81:Q81"/>
    <mergeCell ref="B2:Q2"/>
    <mergeCell ref="C4:C6"/>
    <mergeCell ref="C7:C10"/>
    <mergeCell ref="C11:C14"/>
    <mergeCell ref="B15:Q15"/>
    <mergeCell ref="B46:Q46"/>
    <mergeCell ref="B75:Q75"/>
    <mergeCell ref="B76:Q76"/>
    <mergeCell ref="B77:Q77"/>
    <mergeCell ref="C78:M78"/>
    <mergeCell ref="C79:M79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J46"/>
  <sheetViews>
    <sheetView topLeftCell="A25" workbookViewId="0">
      <selection activeCell="M34" sqref="M34"/>
    </sheetView>
  </sheetViews>
  <sheetFormatPr baseColWidth="10" defaultColWidth="10.59765625" defaultRowHeight="13"/>
  <cols>
    <col min="1" max="1" width="5.59765625" style="226" customWidth="1"/>
    <col min="2" max="2" width="6.19921875" style="226" customWidth="1"/>
    <col min="3" max="3" width="33.796875" style="226" customWidth="1"/>
    <col min="4" max="8" width="8" style="226" customWidth="1"/>
    <col min="9" max="9" width="7.19921875" style="226" customWidth="1"/>
    <col min="10" max="10" width="7.796875" style="226" customWidth="1"/>
    <col min="11" max="16384" width="10.59765625" style="226"/>
  </cols>
  <sheetData>
    <row r="2" spans="2:9" ht="14">
      <c r="B2" s="504" t="s">
        <v>211</v>
      </c>
      <c r="C2" s="504"/>
      <c r="D2" s="504"/>
      <c r="E2" s="504"/>
      <c r="F2" s="504"/>
      <c r="G2" s="504"/>
      <c r="H2" s="504"/>
      <c r="I2" s="504"/>
    </row>
    <row r="3" spans="2:9" ht="17" thickBot="1">
      <c r="B3" s="227"/>
      <c r="C3" s="227" t="s">
        <v>212</v>
      </c>
      <c r="D3" s="227"/>
      <c r="E3" s="227"/>
      <c r="F3" s="227"/>
      <c r="G3" s="227"/>
      <c r="H3" s="227"/>
      <c r="I3" s="227"/>
    </row>
    <row r="4" spans="2:9">
      <c r="B4" s="228"/>
      <c r="C4" s="505" t="s">
        <v>213</v>
      </c>
      <c r="D4" s="229" t="s">
        <v>214</v>
      </c>
      <c r="E4" s="230" t="s">
        <v>215</v>
      </c>
      <c r="F4" s="231" t="s">
        <v>216</v>
      </c>
      <c r="G4" s="229" t="s">
        <v>217</v>
      </c>
      <c r="H4" s="232" t="s">
        <v>117</v>
      </c>
      <c r="I4" s="228"/>
    </row>
    <row r="5" spans="2:9">
      <c r="B5" s="233" t="s">
        <v>130</v>
      </c>
      <c r="C5" s="506"/>
      <c r="D5" s="234" t="s">
        <v>123</v>
      </c>
      <c r="E5" s="234"/>
      <c r="F5" s="235" t="s">
        <v>125</v>
      </c>
      <c r="G5" s="235" t="s">
        <v>124</v>
      </c>
      <c r="H5" s="236" t="s">
        <v>123</v>
      </c>
      <c r="I5" s="233"/>
    </row>
    <row r="6" spans="2:9">
      <c r="B6" s="233" t="s">
        <v>135</v>
      </c>
      <c r="C6" s="506"/>
      <c r="D6" s="234" t="s">
        <v>124</v>
      </c>
      <c r="E6" s="234" t="s">
        <v>143</v>
      </c>
      <c r="F6" s="235" t="s">
        <v>218</v>
      </c>
      <c r="G6" s="235" t="s">
        <v>219</v>
      </c>
      <c r="H6" s="237" t="s">
        <v>128</v>
      </c>
      <c r="I6" s="233"/>
    </row>
    <row r="7" spans="2:9">
      <c r="B7" s="233" t="s">
        <v>136</v>
      </c>
      <c r="C7" s="506" t="s">
        <v>220</v>
      </c>
      <c r="D7" s="234" t="s">
        <v>221</v>
      </c>
      <c r="E7" s="234" t="s">
        <v>222</v>
      </c>
      <c r="F7" s="235" t="s">
        <v>138</v>
      </c>
      <c r="G7" s="235" t="s">
        <v>223</v>
      </c>
      <c r="H7" s="237" t="s">
        <v>224</v>
      </c>
      <c r="I7" s="233" t="s">
        <v>127</v>
      </c>
    </row>
    <row r="8" spans="2:9">
      <c r="B8" s="233" t="s">
        <v>132</v>
      </c>
      <c r="C8" s="506"/>
      <c r="D8" s="234" t="s">
        <v>225</v>
      </c>
      <c r="E8" s="234" t="s">
        <v>225</v>
      </c>
      <c r="F8" s="235" t="s">
        <v>143</v>
      </c>
      <c r="G8" s="235" t="s">
        <v>226</v>
      </c>
      <c r="H8" s="237" t="s">
        <v>227</v>
      </c>
      <c r="I8" s="233" t="s">
        <v>135</v>
      </c>
    </row>
    <row r="9" spans="2:9">
      <c r="B9" s="233" t="s">
        <v>154</v>
      </c>
      <c r="C9" s="506"/>
      <c r="D9" s="234" t="s">
        <v>228</v>
      </c>
      <c r="E9" s="234" t="s">
        <v>229</v>
      </c>
      <c r="F9" s="235" t="s">
        <v>222</v>
      </c>
      <c r="G9" s="235" t="s">
        <v>225</v>
      </c>
      <c r="H9" s="237" t="s">
        <v>219</v>
      </c>
      <c r="I9" s="233" t="s">
        <v>154</v>
      </c>
    </row>
    <row r="10" spans="2:9">
      <c r="B10" s="233" t="s">
        <v>133</v>
      </c>
      <c r="C10" s="506"/>
      <c r="D10" s="234" t="s">
        <v>230</v>
      </c>
      <c r="E10" s="234" t="s">
        <v>226</v>
      </c>
      <c r="F10" s="235" t="s">
        <v>219</v>
      </c>
      <c r="G10" s="235" t="s">
        <v>222</v>
      </c>
      <c r="H10" s="237" t="s">
        <v>231</v>
      </c>
      <c r="I10" s="233" t="s">
        <v>152</v>
      </c>
    </row>
    <row r="11" spans="2:9">
      <c r="B11" s="233" t="s">
        <v>126</v>
      </c>
      <c r="C11" s="507" t="s">
        <v>232</v>
      </c>
      <c r="D11" s="234" t="s">
        <v>225</v>
      </c>
      <c r="E11" s="234"/>
      <c r="F11" s="235" t="s">
        <v>226</v>
      </c>
      <c r="G11" s="235" t="s">
        <v>233</v>
      </c>
      <c r="H11" s="237" t="s">
        <v>228</v>
      </c>
      <c r="I11" s="233"/>
    </row>
    <row r="12" spans="2:9">
      <c r="B12" s="233"/>
      <c r="C12" s="507"/>
      <c r="D12" s="234" t="s">
        <v>123</v>
      </c>
      <c r="E12" s="234"/>
      <c r="F12" s="235" t="s">
        <v>231</v>
      </c>
      <c r="G12" s="235" t="s">
        <v>231</v>
      </c>
      <c r="H12" s="237" t="s">
        <v>230</v>
      </c>
      <c r="I12" s="233"/>
    </row>
    <row r="13" spans="2:9">
      <c r="B13" s="233"/>
      <c r="C13" s="507"/>
      <c r="D13" s="234" t="s">
        <v>123</v>
      </c>
      <c r="E13" s="234"/>
      <c r="F13" s="235" t="s">
        <v>228</v>
      </c>
      <c r="G13" s="235" t="s">
        <v>234</v>
      </c>
      <c r="H13" s="237"/>
      <c r="I13" s="233"/>
    </row>
    <row r="14" spans="2:9">
      <c r="B14" s="233"/>
      <c r="C14" s="507"/>
      <c r="D14" s="234"/>
      <c r="E14" s="234"/>
      <c r="F14" s="235" t="s">
        <v>219</v>
      </c>
      <c r="G14" s="235" t="s">
        <v>221</v>
      </c>
      <c r="H14" s="237"/>
      <c r="I14" s="233"/>
    </row>
    <row r="15" spans="2:9" ht="14" thickBot="1">
      <c r="B15" s="238"/>
      <c r="C15" s="508"/>
      <c r="D15" s="239" t="s">
        <v>161</v>
      </c>
      <c r="E15" s="239"/>
      <c r="F15" s="240" t="s">
        <v>223</v>
      </c>
      <c r="G15" s="240" t="s">
        <v>123</v>
      </c>
      <c r="H15" s="241" t="s">
        <v>123</v>
      </c>
      <c r="I15" s="238"/>
    </row>
    <row r="16" spans="2:9" ht="14" thickBot="1">
      <c r="B16" s="509" t="s">
        <v>235</v>
      </c>
      <c r="C16" s="510"/>
      <c r="D16" s="510"/>
      <c r="E16" s="510"/>
      <c r="F16" s="510"/>
      <c r="G16" s="510"/>
      <c r="H16" s="510"/>
      <c r="I16" s="511"/>
    </row>
    <row r="17" spans="2:9" ht="14">
      <c r="B17" s="242" t="s">
        <v>206</v>
      </c>
      <c r="C17" s="243" t="s">
        <v>94</v>
      </c>
      <c r="D17" s="244">
        <v>10</v>
      </c>
      <c r="E17" s="341"/>
      <c r="F17" s="246">
        <v>10</v>
      </c>
      <c r="G17" s="247">
        <v>10</v>
      </c>
      <c r="H17" s="244">
        <v>10</v>
      </c>
      <c r="I17" s="248">
        <f>SUM(D17:H17)</f>
        <v>40</v>
      </c>
    </row>
    <row r="18" spans="2:9" ht="14">
      <c r="B18" s="242" t="s">
        <v>13</v>
      </c>
      <c r="C18" s="243" t="s">
        <v>163</v>
      </c>
      <c r="D18" s="244">
        <v>9</v>
      </c>
      <c r="E18" s="245">
        <v>10</v>
      </c>
      <c r="F18" s="246">
        <v>9</v>
      </c>
      <c r="G18" s="340">
        <v>7</v>
      </c>
      <c r="H18" s="244">
        <v>9</v>
      </c>
      <c r="I18" s="248">
        <f>SUM(D18:H18)-G18</f>
        <v>37</v>
      </c>
    </row>
    <row r="19" spans="2:9" ht="14">
      <c r="B19" s="242" t="s">
        <v>14</v>
      </c>
      <c r="C19" s="243" t="s">
        <v>237</v>
      </c>
      <c r="D19" s="244">
        <v>8</v>
      </c>
      <c r="E19" s="341"/>
      <c r="F19" s="246">
        <v>6</v>
      </c>
      <c r="G19" s="247">
        <v>8</v>
      </c>
      <c r="H19" s="244">
        <v>8</v>
      </c>
      <c r="I19" s="248">
        <f t="shared" ref="I19:I25" si="0">SUM(D19:H19)</f>
        <v>30</v>
      </c>
    </row>
    <row r="20" spans="2:9" ht="14">
      <c r="B20" s="242" t="s">
        <v>200</v>
      </c>
      <c r="C20" s="243" t="s">
        <v>62</v>
      </c>
      <c r="D20" s="343"/>
      <c r="E20" s="245"/>
      <c r="F20" s="246">
        <v>8</v>
      </c>
      <c r="G20" s="247">
        <v>9</v>
      </c>
      <c r="H20" s="244">
        <v>7</v>
      </c>
      <c r="I20" s="248">
        <f t="shared" si="0"/>
        <v>24</v>
      </c>
    </row>
    <row r="21" spans="2:9" ht="14">
      <c r="B21" s="242" t="s">
        <v>16</v>
      </c>
      <c r="C21" s="243" t="s">
        <v>236</v>
      </c>
      <c r="D21" s="244">
        <v>7</v>
      </c>
      <c r="E21" s="245">
        <v>9</v>
      </c>
      <c r="F21" s="342"/>
      <c r="G21" s="247"/>
      <c r="H21" s="244">
        <v>6</v>
      </c>
      <c r="I21" s="248">
        <f t="shared" si="0"/>
        <v>22</v>
      </c>
    </row>
    <row r="22" spans="2:9" ht="14">
      <c r="B22" s="242" t="s">
        <v>17</v>
      </c>
      <c r="C22" s="243" t="s">
        <v>98</v>
      </c>
      <c r="D22" s="343"/>
      <c r="E22" s="245"/>
      <c r="F22" s="246">
        <v>5</v>
      </c>
      <c r="G22" s="247">
        <v>6</v>
      </c>
      <c r="H22" s="244">
        <v>4</v>
      </c>
      <c r="I22" s="248">
        <f t="shared" si="0"/>
        <v>15</v>
      </c>
    </row>
    <row r="23" spans="2:9" ht="14">
      <c r="B23" s="242" t="s">
        <v>18</v>
      </c>
      <c r="C23" s="243" t="s">
        <v>93</v>
      </c>
      <c r="D23" s="343"/>
      <c r="E23" s="245"/>
      <c r="F23" s="246">
        <v>7</v>
      </c>
      <c r="G23" s="247"/>
      <c r="H23" s="244">
        <v>5</v>
      </c>
      <c r="I23" s="248">
        <f t="shared" si="0"/>
        <v>12</v>
      </c>
    </row>
    <row r="24" spans="2:9" ht="14">
      <c r="B24" s="242" t="s">
        <v>19</v>
      </c>
      <c r="C24" s="243" t="s">
        <v>238</v>
      </c>
      <c r="D24" s="343"/>
      <c r="E24" s="245"/>
      <c r="F24" s="246">
        <v>4</v>
      </c>
      <c r="G24" s="247"/>
      <c r="H24" s="244"/>
      <c r="I24" s="248">
        <f t="shared" si="0"/>
        <v>4</v>
      </c>
    </row>
    <row r="25" spans="2:9" ht="15" thickBot="1">
      <c r="B25" s="242" t="s">
        <v>20</v>
      </c>
      <c r="C25" s="243" t="s">
        <v>267</v>
      </c>
      <c r="D25" s="343"/>
      <c r="E25" s="245"/>
      <c r="F25" s="246"/>
      <c r="G25" s="247"/>
      <c r="H25" s="244">
        <v>3</v>
      </c>
      <c r="I25" s="248">
        <f t="shared" si="0"/>
        <v>3</v>
      </c>
    </row>
    <row r="26" spans="2:9" ht="14" thickBot="1">
      <c r="B26" s="501" t="s">
        <v>239</v>
      </c>
      <c r="C26" s="502"/>
      <c r="D26" s="502"/>
      <c r="E26" s="502"/>
      <c r="F26" s="502"/>
      <c r="G26" s="502"/>
      <c r="H26" s="502"/>
      <c r="I26" s="503"/>
    </row>
    <row r="27" spans="2:9" ht="14">
      <c r="B27" s="242" t="s">
        <v>206</v>
      </c>
      <c r="C27" s="243" t="s">
        <v>94</v>
      </c>
      <c r="D27" s="244">
        <v>10</v>
      </c>
      <c r="E27" s="341"/>
      <c r="F27" s="246">
        <v>10</v>
      </c>
      <c r="G27" s="247">
        <v>10</v>
      </c>
      <c r="H27" s="244">
        <v>9</v>
      </c>
      <c r="I27" s="248">
        <f>SUM(D27:H27)</f>
        <v>39</v>
      </c>
    </row>
    <row r="28" spans="2:9" ht="14">
      <c r="B28" s="242" t="s">
        <v>13</v>
      </c>
      <c r="C28" s="243" t="s">
        <v>240</v>
      </c>
      <c r="D28" s="244">
        <v>9</v>
      </c>
      <c r="E28" s="245">
        <v>10</v>
      </c>
      <c r="F28" s="246">
        <v>9</v>
      </c>
      <c r="G28" s="247">
        <v>9</v>
      </c>
      <c r="H28" s="343">
        <v>8</v>
      </c>
      <c r="I28" s="248">
        <f>SUM(D28:H28)-H28</f>
        <v>37</v>
      </c>
    </row>
    <row r="29" spans="2:9" ht="14">
      <c r="B29" s="242" t="s">
        <v>14</v>
      </c>
      <c r="C29" s="243" t="s">
        <v>236</v>
      </c>
      <c r="D29" s="343">
        <v>6</v>
      </c>
      <c r="E29" s="245">
        <v>8</v>
      </c>
      <c r="F29" s="246">
        <v>8</v>
      </c>
      <c r="G29" s="247">
        <v>8</v>
      </c>
      <c r="H29" s="244">
        <v>10</v>
      </c>
      <c r="I29" s="248">
        <f>SUM(D29:H29)-D29</f>
        <v>34</v>
      </c>
    </row>
    <row r="30" spans="2:9" ht="14">
      <c r="B30" s="242" t="s">
        <v>15</v>
      </c>
      <c r="C30" s="243" t="s">
        <v>70</v>
      </c>
      <c r="D30" s="244">
        <v>8</v>
      </c>
      <c r="E30" s="341"/>
      <c r="F30" s="246">
        <v>7</v>
      </c>
      <c r="G30" s="247">
        <v>7</v>
      </c>
      <c r="H30" s="244"/>
      <c r="I30" s="248">
        <f>SUM(D30:H30)</f>
        <v>22</v>
      </c>
    </row>
    <row r="31" spans="2:9" ht="14">
      <c r="B31" s="242" t="s">
        <v>210</v>
      </c>
      <c r="C31" s="249" t="s">
        <v>237</v>
      </c>
      <c r="D31" s="344"/>
      <c r="E31" s="251">
        <v>9</v>
      </c>
      <c r="F31" s="252"/>
      <c r="G31" s="253"/>
      <c r="H31" s="250"/>
      <c r="I31" s="248">
        <f>SUM(D31:H31)</f>
        <v>9</v>
      </c>
    </row>
    <row r="32" spans="2:9" ht="15" thickBot="1">
      <c r="B32" s="242" t="s">
        <v>209</v>
      </c>
      <c r="C32" s="249" t="s">
        <v>62</v>
      </c>
      <c r="D32" s="250">
        <v>7</v>
      </c>
      <c r="E32" s="345"/>
      <c r="F32" s="252"/>
      <c r="G32" s="253"/>
      <c r="H32" s="250"/>
      <c r="I32" s="248">
        <f>SUM(D32:H32)</f>
        <v>7</v>
      </c>
    </row>
    <row r="33" spans="1:10" ht="14" thickBot="1">
      <c r="B33" s="254"/>
      <c r="C33" s="255" t="s">
        <v>205</v>
      </c>
      <c r="D33" s="256" t="s">
        <v>206</v>
      </c>
      <c r="E33" s="257" t="s">
        <v>13</v>
      </c>
      <c r="F33" s="257" t="s">
        <v>165</v>
      </c>
      <c r="G33" s="256" t="s">
        <v>15</v>
      </c>
      <c r="H33" s="258" t="s">
        <v>16</v>
      </c>
      <c r="I33" s="259"/>
    </row>
    <row r="34" spans="1:10" ht="25">
      <c r="B34" s="260"/>
      <c r="C34" s="261" t="s">
        <v>241</v>
      </c>
      <c r="D34" s="262"/>
      <c r="E34" s="262"/>
      <c r="F34" s="262"/>
      <c r="G34" s="262"/>
      <c r="H34" s="262" t="s">
        <v>242</v>
      </c>
      <c r="I34" s="262"/>
    </row>
    <row r="35" spans="1:10">
      <c r="C35" s="263"/>
    </row>
    <row r="36" spans="1:10">
      <c r="A36" s="264"/>
      <c r="B36" s="512" t="s">
        <v>329</v>
      </c>
      <c r="C36" s="512"/>
      <c r="D36" s="512"/>
      <c r="E36" s="512"/>
      <c r="F36" s="512"/>
      <c r="G36" s="512"/>
      <c r="H36" s="512"/>
      <c r="I36" s="512"/>
    </row>
    <row r="37" spans="1:10">
      <c r="A37" s="264" t="s">
        <v>243</v>
      </c>
      <c r="B37" s="513" t="s">
        <v>244</v>
      </c>
      <c r="C37" s="513"/>
      <c r="D37" s="513"/>
      <c r="E37" s="513"/>
      <c r="F37" s="513"/>
      <c r="G37" s="513"/>
      <c r="H37" s="513"/>
      <c r="I37" s="513"/>
    </row>
    <row r="38" spans="1:10" ht="15">
      <c r="B38" s="514" t="s">
        <v>208</v>
      </c>
      <c r="C38" s="514"/>
      <c r="D38" s="514"/>
      <c r="E38" s="514"/>
      <c r="F38" s="514"/>
      <c r="G38" s="514"/>
      <c r="H38" s="514"/>
      <c r="I38" s="514"/>
    </row>
    <row r="39" spans="1:10">
      <c r="C39" s="515" t="s">
        <v>243</v>
      </c>
      <c r="D39" s="515"/>
      <c r="E39" s="515"/>
      <c r="F39" s="515"/>
      <c r="G39" s="515"/>
      <c r="H39" s="515"/>
    </row>
    <row r="40" spans="1:10">
      <c r="C40" s="515" t="s">
        <v>245</v>
      </c>
      <c r="D40" s="515"/>
      <c r="E40" s="515"/>
      <c r="F40" s="515"/>
      <c r="G40" s="515"/>
      <c r="H40" s="515"/>
    </row>
    <row r="41" spans="1:10">
      <c r="C41" s="226" t="s">
        <v>161</v>
      </c>
    </row>
    <row r="42" spans="1:10">
      <c r="I42" s="265"/>
    </row>
    <row r="44" spans="1:10" ht="15">
      <c r="A44" s="226" t="s">
        <v>123</v>
      </c>
      <c r="J44" s="266"/>
    </row>
    <row r="45" spans="1:10" ht="15">
      <c r="I45" s="266"/>
      <c r="J45" s="266"/>
    </row>
    <row r="46" spans="1:10" ht="15">
      <c r="I46" s="266"/>
      <c r="J46" s="266"/>
    </row>
  </sheetData>
  <sortState xmlns:xlrd2="http://schemas.microsoft.com/office/spreadsheetml/2017/richdata2" ref="C27:I32">
    <sortCondition descending="1" ref="I27:I32"/>
  </sortState>
  <mergeCells count="11">
    <mergeCell ref="B36:I36"/>
    <mergeCell ref="B37:I37"/>
    <mergeCell ref="B38:I38"/>
    <mergeCell ref="C39:H39"/>
    <mergeCell ref="C40:H40"/>
    <mergeCell ref="B26:I26"/>
    <mergeCell ref="B2:I2"/>
    <mergeCell ref="C4:C6"/>
    <mergeCell ref="C7:C10"/>
    <mergeCell ref="C11:C15"/>
    <mergeCell ref="B16:I16"/>
  </mergeCells>
  <pageMargins left="0.70866141732283472" right="0.70866141732283472" top="0.74803149606299213" bottom="0.74803149606299213" header="0.31496062992125984" footer="0.31496062992125984"/>
  <pageSetup paperSize="9" scale="96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BDBB-8479-F544-A275-A46DF1127311}">
  <dimension ref="A1:O56"/>
  <sheetViews>
    <sheetView tabSelected="1" workbookViewId="0">
      <selection activeCell="S19" sqref="S19"/>
    </sheetView>
  </sheetViews>
  <sheetFormatPr baseColWidth="10" defaultColWidth="10.59765625" defaultRowHeight="13"/>
  <cols>
    <col min="1" max="1" width="7.59765625" customWidth="1"/>
    <col min="2" max="2" width="6" customWidth="1"/>
    <col min="3" max="3" width="31" customWidth="1"/>
    <col min="4" max="4" width="10.19921875" bestFit="1" customWidth="1"/>
    <col min="5" max="5" width="7" customWidth="1"/>
    <col min="6" max="6" width="23.796875" customWidth="1"/>
    <col min="7" max="7" width="10.19921875" bestFit="1" customWidth="1"/>
    <col min="8" max="8" width="9.3984375" customWidth="1"/>
    <col min="9" max="9" width="25.3984375" customWidth="1"/>
    <col min="10" max="10" width="10.19921875" bestFit="1" customWidth="1"/>
    <col min="11" max="11" width="7.3984375" customWidth="1"/>
    <col min="12" max="12" width="25.59765625" customWidth="1"/>
    <col min="13" max="13" width="8.796875" customWidth="1"/>
  </cols>
  <sheetData>
    <row r="1" spans="1:15">
      <c r="A1" s="516"/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</row>
    <row r="2" spans="1:15" ht="14" thickBot="1">
      <c r="A2" s="517" t="s">
        <v>330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</row>
    <row r="3" spans="1:15">
      <c r="A3" s="518" t="s">
        <v>331</v>
      </c>
      <c r="B3" s="519" t="s">
        <v>332</v>
      </c>
      <c r="C3" s="519" t="s">
        <v>333</v>
      </c>
      <c r="D3" s="519" t="s">
        <v>8</v>
      </c>
      <c r="E3" s="519" t="s">
        <v>334</v>
      </c>
      <c r="F3" s="519" t="s">
        <v>335</v>
      </c>
      <c r="G3" s="519" t="s">
        <v>8</v>
      </c>
      <c r="H3" s="519" t="s">
        <v>334</v>
      </c>
      <c r="I3" s="519" t="s">
        <v>336</v>
      </c>
      <c r="J3" s="519" t="s">
        <v>8</v>
      </c>
      <c r="K3" s="519" t="s">
        <v>334</v>
      </c>
      <c r="L3" s="519" t="s">
        <v>336</v>
      </c>
      <c r="M3" s="519" t="s">
        <v>8</v>
      </c>
      <c r="N3" s="519" t="s">
        <v>334</v>
      </c>
      <c r="O3" s="520" t="s">
        <v>337</v>
      </c>
    </row>
    <row r="4" spans="1:15" ht="14" thickBot="1">
      <c r="A4" s="521"/>
      <c r="B4" s="522" t="s">
        <v>338</v>
      </c>
      <c r="C4" s="523" t="s">
        <v>339</v>
      </c>
      <c r="D4" s="523"/>
      <c r="E4" s="522" t="s">
        <v>340</v>
      </c>
      <c r="F4" s="523" t="s">
        <v>341</v>
      </c>
      <c r="G4" s="523"/>
      <c r="H4" s="522" t="s">
        <v>340</v>
      </c>
      <c r="I4" s="522" t="s">
        <v>342</v>
      </c>
      <c r="J4" s="523"/>
      <c r="K4" s="522" t="s">
        <v>340</v>
      </c>
      <c r="L4" s="522" t="s">
        <v>343</v>
      </c>
      <c r="M4" s="523"/>
      <c r="N4" s="522" t="s">
        <v>340</v>
      </c>
      <c r="O4" s="524"/>
    </row>
    <row r="5" spans="1:15">
      <c r="A5" s="525">
        <v>1993</v>
      </c>
      <c r="B5" s="526" t="s">
        <v>12</v>
      </c>
      <c r="C5" s="527" t="s">
        <v>344</v>
      </c>
      <c r="D5" s="528"/>
      <c r="E5" s="526">
        <v>17</v>
      </c>
      <c r="F5" s="529"/>
      <c r="G5" s="526"/>
      <c r="H5" s="526"/>
      <c r="I5" s="529"/>
      <c r="J5" s="526"/>
      <c r="K5" s="526"/>
      <c r="L5" s="529"/>
      <c r="M5" s="526"/>
      <c r="N5" s="526"/>
      <c r="O5" s="530">
        <f t="shared" ref="O5:O22" si="0">SUM(E5,H5,K5)</f>
        <v>17</v>
      </c>
    </row>
    <row r="6" spans="1:15">
      <c r="A6" s="531">
        <v>1994</v>
      </c>
      <c r="B6" s="532" t="s">
        <v>13</v>
      </c>
      <c r="C6" s="533" t="s">
        <v>345</v>
      </c>
      <c r="D6" s="534"/>
      <c r="E6" s="532">
        <v>11</v>
      </c>
      <c r="F6" s="535"/>
      <c r="G6" s="532"/>
      <c r="H6" s="532"/>
      <c r="I6" s="535"/>
      <c r="J6" s="532"/>
      <c r="K6" s="532"/>
      <c r="L6" s="535"/>
      <c r="M6" s="532"/>
      <c r="N6" s="532"/>
      <c r="O6" s="536">
        <f t="shared" si="0"/>
        <v>11</v>
      </c>
    </row>
    <row r="7" spans="1:15">
      <c r="A7" s="531">
        <v>1995</v>
      </c>
      <c r="B7" s="532" t="s">
        <v>14</v>
      </c>
      <c r="C7" s="533" t="s">
        <v>346</v>
      </c>
      <c r="D7" s="537">
        <v>168</v>
      </c>
      <c r="E7" s="532">
        <v>15</v>
      </c>
      <c r="F7" s="535"/>
      <c r="G7" s="532"/>
      <c r="H7" s="532"/>
      <c r="I7" s="535"/>
      <c r="J7" s="532"/>
      <c r="K7" s="532"/>
      <c r="L7" s="535"/>
      <c r="M7" s="532"/>
      <c r="N7" s="532"/>
      <c r="O7" s="536">
        <f t="shared" si="0"/>
        <v>15</v>
      </c>
    </row>
    <row r="8" spans="1:15">
      <c r="A8" s="531">
        <v>1996</v>
      </c>
      <c r="B8" s="532" t="s">
        <v>15</v>
      </c>
      <c r="C8" s="533" t="s">
        <v>346</v>
      </c>
      <c r="D8" s="537">
        <v>180.7</v>
      </c>
      <c r="E8" s="532">
        <v>24</v>
      </c>
      <c r="F8" s="535"/>
      <c r="G8" s="537"/>
      <c r="H8" s="532"/>
      <c r="I8" s="535"/>
      <c r="J8" s="537"/>
      <c r="K8" s="532"/>
      <c r="L8" s="535"/>
      <c r="M8" s="537"/>
      <c r="N8" s="532"/>
      <c r="O8" s="536">
        <f t="shared" si="0"/>
        <v>24</v>
      </c>
    </row>
    <row r="9" spans="1:15">
      <c r="A9" s="531">
        <v>1997</v>
      </c>
      <c r="B9" s="532" t="s">
        <v>16</v>
      </c>
      <c r="C9" s="533" t="s">
        <v>346</v>
      </c>
      <c r="D9" s="534">
        <v>167.15</v>
      </c>
      <c r="E9" s="532">
        <v>29</v>
      </c>
      <c r="F9" s="535"/>
      <c r="G9" s="537"/>
      <c r="H9" s="532"/>
      <c r="I9" s="535"/>
      <c r="J9" s="537"/>
      <c r="K9" s="532"/>
      <c r="L9" s="535"/>
      <c r="M9" s="537"/>
      <c r="N9" s="532"/>
      <c r="O9" s="536">
        <f t="shared" si="0"/>
        <v>29</v>
      </c>
    </row>
    <row r="10" spans="1:15">
      <c r="A10" s="531">
        <v>1998</v>
      </c>
      <c r="B10" s="532" t="s">
        <v>17</v>
      </c>
      <c r="C10" s="533" t="s">
        <v>346</v>
      </c>
      <c r="D10" s="534">
        <v>176.25</v>
      </c>
      <c r="E10" s="532">
        <v>25</v>
      </c>
      <c r="F10" s="535"/>
      <c r="G10" s="537"/>
      <c r="H10" s="532"/>
      <c r="I10" s="535"/>
      <c r="J10" s="537"/>
      <c r="K10" s="532"/>
      <c r="L10" s="535"/>
      <c r="M10" s="537"/>
      <c r="N10" s="532"/>
      <c r="O10" s="536">
        <f t="shared" si="0"/>
        <v>25</v>
      </c>
    </row>
    <row r="11" spans="1:15">
      <c r="A11" s="531">
        <v>1999</v>
      </c>
      <c r="B11" s="532" t="s">
        <v>18</v>
      </c>
      <c r="C11" s="533" t="s">
        <v>347</v>
      </c>
      <c r="D11" s="537">
        <v>213.51</v>
      </c>
      <c r="E11" s="532">
        <v>24</v>
      </c>
      <c r="F11" s="535"/>
      <c r="G11" s="537"/>
      <c r="H11" s="532"/>
      <c r="I11" s="535"/>
      <c r="J11" s="537"/>
      <c r="K11" s="532"/>
      <c r="L11" s="535"/>
      <c r="M11" s="537"/>
      <c r="N11" s="532"/>
      <c r="O11" s="536">
        <f t="shared" si="0"/>
        <v>24</v>
      </c>
    </row>
    <row r="12" spans="1:15">
      <c r="A12" s="531">
        <v>2000</v>
      </c>
      <c r="B12" s="532" t="s">
        <v>19</v>
      </c>
      <c r="C12" s="533" t="s">
        <v>348</v>
      </c>
      <c r="D12" s="534">
        <v>211.2</v>
      </c>
      <c r="E12" s="532">
        <v>29</v>
      </c>
      <c r="F12" s="535"/>
      <c r="G12" s="534"/>
      <c r="H12" s="532"/>
      <c r="I12" s="535"/>
      <c r="J12" s="534"/>
      <c r="K12" s="532"/>
      <c r="L12" s="535"/>
      <c r="M12" s="534"/>
      <c r="N12" s="532"/>
      <c r="O12" s="536">
        <f t="shared" si="0"/>
        <v>29</v>
      </c>
    </row>
    <row r="13" spans="1:15">
      <c r="A13" s="531">
        <v>2001</v>
      </c>
      <c r="B13" s="532" t="s">
        <v>20</v>
      </c>
      <c r="C13" s="533" t="s">
        <v>349</v>
      </c>
      <c r="D13" s="532">
        <v>216.5</v>
      </c>
      <c r="E13" s="532">
        <v>26</v>
      </c>
      <c r="F13" s="535"/>
      <c r="G13" s="532"/>
      <c r="H13" s="532"/>
      <c r="I13" s="535"/>
      <c r="J13" s="532"/>
      <c r="K13" s="532"/>
      <c r="L13" s="535"/>
      <c r="M13" s="532"/>
      <c r="N13" s="532"/>
      <c r="O13" s="536">
        <f t="shared" si="0"/>
        <v>26</v>
      </c>
    </row>
    <row r="14" spans="1:15">
      <c r="A14" s="531">
        <v>2002</v>
      </c>
      <c r="B14" s="532" t="s">
        <v>21</v>
      </c>
      <c r="C14" s="533" t="s">
        <v>349</v>
      </c>
      <c r="D14" s="532">
        <v>198.4</v>
      </c>
      <c r="E14" s="532">
        <v>33</v>
      </c>
      <c r="F14" s="535"/>
      <c r="G14" s="532"/>
      <c r="H14" s="532"/>
      <c r="I14" s="535"/>
      <c r="J14" s="532"/>
      <c r="K14" s="532"/>
      <c r="L14" s="535"/>
      <c r="M14" s="532"/>
      <c r="N14" s="532"/>
      <c r="O14" s="536">
        <f t="shared" si="0"/>
        <v>33</v>
      </c>
    </row>
    <row r="15" spans="1:15">
      <c r="A15" s="531">
        <v>2003</v>
      </c>
      <c r="B15" s="532" t="s">
        <v>22</v>
      </c>
      <c r="C15" s="533" t="s">
        <v>350</v>
      </c>
      <c r="D15" s="532">
        <v>262.10000000000002</v>
      </c>
      <c r="E15" s="532">
        <v>21</v>
      </c>
      <c r="F15" s="535"/>
      <c r="G15" s="532"/>
      <c r="H15" s="532"/>
      <c r="I15" s="535"/>
      <c r="J15" s="532"/>
      <c r="K15" s="532"/>
      <c r="L15" s="535"/>
      <c r="M15" s="532"/>
      <c r="N15" s="532"/>
      <c r="O15" s="536">
        <f t="shared" si="0"/>
        <v>21</v>
      </c>
    </row>
    <row r="16" spans="1:15">
      <c r="A16" s="531">
        <v>2004</v>
      </c>
      <c r="B16" s="532" t="s">
        <v>23</v>
      </c>
      <c r="C16" s="533" t="s">
        <v>349</v>
      </c>
      <c r="D16" s="532">
        <v>185.2</v>
      </c>
      <c r="E16" s="532">
        <v>26</v>
      </c>
      <c r="F16" s="535"/>
      <c r="G16" s="532"/>
      <c r="H16" s="532"/>
      <c r="I16" s="535"/>
      <c r="J16" s="532"/>
      <c r="K16" s="532"/>
      <c r="L16" s="535"/>
      <c r="M16" s="532"/>
      <c r="N16" s="532"/>
      <c r="O16" s="536">
        <f t="shared" si="0"/>
        <v>26</v>
      </c>
    </row>
    <row r="17" spans="1:15">
      <c r="A17" s="531">
        <v>2005</v>
      </c>
      <c r="B17" s="532" t="s">
        <v>24</v>
      </c>
      <c r="C17" s="533" t="s">
        <v>349</v>
      </c>
      <c r="D17" s="532">
        <v>199.85</v>
      </c>
      <c r="E17" s="532">
        <v>18</v>
      </c>
      <c r="F17" s="533" t="s">
        <v>351</v>
      </c>
      <c r="G17" s="538">
        <v>191.6</v>
      </c>
      <c r="H17" s="532">
        <v>12</v>
      </c>
      <c r="I17" s="533"/>
      <c r="J17" s="532"/>
      <c r="K17" s="532"/>
      <c r="L17" s="533"/>
      <c r="M17" s="532"/>
      <c r="N17" s="532"/>
      <c r="O17" s="536">
        <f t="shared" si="0"/>
        <v>30</v>
      </c>
    </row>
    <row r="18" spans="1:15">
      <c r="A18" s="531">
        <v>2006</v>
      </c>
      <c r="B18" s="532" t="s">
        <v>25</v>
      </c>
      <c r="C18" s="533" t="s">
        <v>350</v>
      </c>
      <c r="D18" s="532">
        <v>201.9</v>
      </c>
      <c r="E18" s="532">
        <v>16</v>
      </c>
      <c r="F18" s="533" t="s">
        <v>351</v>
      </c>
      <c r="G18" s="538">
        <v>192.1</v>
      </c>
      <c r="H18" s="532">
        <v>10</v>
      </c>
      <c r="I18" s="533"/>
      <c r="J18" s="532"/>
      <c r="K18" s="532"/>
      <c r="L18" s="533"/>
      <c r="M18" s="532"/>
      <c r="N18" s="532"/>
      <c r="O18" s="536">
        <f t="shared" si="0"/>
        <v>26</v>
      </c>
    </row>
    <row r="19" spans="1:15">
      <c r="A19" s="531">
        <v>2007</v>
      </c>
      <c r="B19" s="532" t="s">
        <v>26</v>
      </c>
      <c r="C19" s="533" t="s">
        <v>351</v>
      </c>
      <c r="D19" s="532">
        <v>206.3</v>
      </c>
      <c r="E19" s="532">
        <v>22</v>
      </c>
      <c r="F19" s="533" t="s">
        <v>351</v>
      </c>
      <c r="G19" s="538">
        <v>200.1</v>
      </c>
      <c r="H19" s="532">
        <v>9</v>
      </c>
      <c r="I19" s="533"/>
      <c r="J19" s="532"/>
      <c r="K19" s="532"/>
      <c r="L19" s="533"/>
      <c r="M19" s="532"/>
      <c r="N19" s="532"/>
      <c r="O19" s="536">
        <f t="shared" si="0"/>
        <v>31</v>
      </c>
    </row>
    <row r="20" spans="1:15">
      <c r="A20" s="539">
        <v>2008</v>
      </c>
      <c r="B20" s="540" t="s">
        <v>27</v>
      </c>
      <c r="C20" s="541" t="s">
        <v>350</v>
      </c>
      <c r="D20" s="542">
        <v>182.6</v>
      </c>
      <c r="E20" s="540">
        <v>15</v>
      </c>
      <c r="F20" s="541" t="s">
        <v>352</v>
      </c>
      <c r="G20" s="540">
        <v>219.9</v>
      </c>
      <c r="H20" s="540">
        <v>10</v>
      </c>
      <c r="I20" s="541"/>
      <c r="J20" s="540"/>
      <c r="K20" s="540"/>
      <c r="L20" s="541"/>
      <c r="M20" s="540"/>
      <c r="N20" s="540"/>
      <c r="O20" s="536">
        <f t="shared" si="0"/>
        <v>25</v>
      </c>
    </row>
    <row r="21" spans="1:15">
      <c r="A21" s="539">
        <v>2009</v>
      </c>
      <c r="B21" s="540" t="s">
        <v>28</v>
      </c>
      <c r="C21" s="541" t="s">
        <v>349</v>
      </c>
      <c r="D21" s="542">
        <v>191.4</v>
      </c>
      <c r="E21" s="540">
        <v>14</v>
      </c>
      <c r="F21" s="541" t="s">
        <v>353</v>
      </c>
      <c r="G21" s="540">
        <v>208.2</v>
      </c>
      <c r="H21" s="540">
        <v>8</v>
      </c>
      <c r="I21" s="541"/>
      <c r="J21" s="540"/>
      <c r="K21" s="540"/>
      <c r="L21" s="541"/>
      <c r="M21" s="540"/>
      <c r="N21" s="540"/>
      <c r="O21" s="536">
        <f t="shared" si="0"/>
        <v>22</v>
      </c>
    </row>
    <row r="22" spans="1:15">
      <c r="A22" s="539">
        <v>2010</v>
      </c>
      <c r="B22" s="540" t="s">
        <v>29</v>
      </c>
      <c r="C22" s="541" t="s">
        <v>349</v>
      </c>
      <c r="D22" s="542">
        <v>200.4</v>
      </c>
      <c r="E22" s="540">
        <v>12</v>
      </c>
      <c r="F22" s="541" t="s">
        <v>352</v>
      </c>
      <c r="G22" s="540">
        <v>220.1</v>
      </c>
      <c r="H22" s="540">
        <v>6</v>
      </c>
      <c r="I22" s="541"/>
      <c r="J22" s="540"/>
      <c r="K22" s="540"/>
      <c r="L22" s="541"/>
      <c r="M22" s="540"/>
      <c r="N22" s="540"/>
      <c r="O22" s="536">
        <f t="shared" si="0"/>
        <v>18</v>
      </c>
    </row>
    <row r="23" spans="1:15">
      <c r="A23" s="531">
        <v>2011</v>
      </c>
      <c r="B23" s="532" t="s">
        <v>30</v>
      </c>
      <c r="C23" s="533" t="s">
        <v>349</v>
      </c>
      <c r="D23" s="538">
        <v>202.1</v>
      </c>
      <c r="E23" s="532">
        <v>18</v>
      </c>
      <c r="F23" s="533" t="s">
        <v>352</v>
      </c>
      <c r="G23" s="532">
        <v>206.1</v>
      </c>
      <c r="H23" s="532">
        <v>11</v>
      </c>
      <c r="I23" s="533" t="s">
        <v>354</v>
      </c>
      <c r="J23" s="532">
        <v>164.8</v>
      </c>
      <c r="K23" s="532"/>
      <c r="L23" s="533"/>
      <c r="M23" s="532"/>
      <c r="N23" s="532">
        <v>5</v>
      </c>
      <c r="O23" s="536">
        <v>34</v>
      </c>
    </row>
    <row r="24" spans="1:15">
      <c r="A24" s="531">
        <v>2012</v>
      </c>
      <c r="B24" s="532" t="s">
        <v>184</v>
      </c>
      <c r="C24" s="533" t="s">
        <v>355</v>
      </c>
      <c r="D24" s="532">
        <v>216.5</v>
      </c>
      <c r="E24" s="532">
        <v>11</v>
      </c>
      <c r="F24" s="533" t="s">
        <v>352</v>
      </c>
      <c r="G24" s="532">
        <v>209.2</v>
      </c>
      <c r="H24" s="532">
        <v>11</v>
      </c>
      <c r="I24" s="533" t="s">
        <v>123</v>
      </c>
      <c r="J24" s="532" t="s">
        <v>123</v>
      </c>
      <c r="K24" s="532"/>
      <c r="L24" s="533" t="s">
        <v>356</v>
      </c>
      <c r="M24" s="532">
        <v>161.80000000000001</v>
      </c>
      <c r="N24" s="532">
        <v>10</v>
      </c>
      <c r="O24" s="536">
        <v>32</v>
      </c>
    </row>
    <row r="25" spans="1:15">
      <c r="A25" s="531">
        <v>2013</v>
      </c>
      <c r="B25" s="532" t="s">
        <v>297</v>
      </c>
      <c r="C25" s="533" t="s">
        <v>350</v>
      </c>
      <c r="D25" s="532">
        <v>222.28</v>
      </c>
      <c r="E25" s="532">
        <v>9</v>
      </c>
      <c r="F25" s="533" t="s">
        <v>352</v>
      </c>
      <c r="G25" s="532">
        <v>206.47</v>
      </c>
      <c r="H25" s="532">
        <v>7</v>
      </c>
      <c r="I25" s="533" t="s">
        <v>357</v>
      </c>
      <c r="J25" s="534">
        <v>163.69999999999999</v>
      </c>
      <c r="K25" s="532"/>
      <c r="L25" s="533"/>
      <c r="M25" s="534"/>
      <c r="N25" s="532">
        <v>10</v>
      </c>
      <c r="O25" s="536">
        <v>26</v>
      </c>
    </row>
    <row r="26" spans="1:15">
      <c r="A26" s="531">
        <v>2014</v>
      </c>
      <c r="B26" s="532" t="s">
        <v>299</v>
      </c>
      <c r="C26" s="533" t="s">
        <v>352</v>
      </c>
      <c r="D26" s="534">
        <v>1038.25</v>
      </c>
      <c r="E26" s="532">
        <v>7</v>
      </c>
      <c r="F26" s="533" t="s">
        <v>352</v>
      </c>
      <c r="G26" s="534">
        <v>1051.45</v>
      </c>
      <c r="H26" s="532">
        <v>5</v>
      </c>
      <c r="I26" s="533" t="s">
        <v>358</v>
      </c>
      <c r="J26" s="534">
        <v>1018.5</v>
      </c>
      <c r="K26" s="532">
        <v>5</v>
      </c>
      <c r="L26" s="533" t="s">
        <v>352</v>
      </c>
      <c r="M26" s="543">
        <v>1035.69</v>
      </c>
      <c r="N26" s="532">
        <v>4</v>
      </c>
      <c r="O26" s="536">
        <f>SUM(E26,H26,K26,N26)</f>
        <v>21</v>
      </c>
    </row>
    <row r="27" spans="1:15">
      <c r="A27" s="531">
        <v>2015</v>
      </c>
      <c r="B27" s="532" t="s">
        <v>359</v>
      </c>
      <c r="C27" s="533" t="s">
        <v>350</v>
      </c>
      <c r="D27" s="544">
        <v>1073.423</v>
      </c>
      <c r="E27" s="532">
        <v>12</v>
      </c>
      <c r="F27" s="533" t="s">
        <v>352</v>
      </c>
      <c r="G27" s="544">
        <v>1054.2270000000001</v>
      </c>
      <c r="H27" s="532">
        <v>8</v>
      </c>
      <c r="I27" s="533" t="s">
        <v>360</v>
      </c>
      <c r="J27" s="545">
        <v>1018.764</v>
      </c>
      <c r="K27" s="532">
        <v>5</v>
      </c>
      <c r="L27" s="533"/>
      <c r="M27" s="534"/>
      <c r="N27" s="532"/>
      <c r="O27" s="536">
        <f>SUM(E27,H27,K27,N27)</f>
        <v>25</v>
      </c>
    </row>
    <row r="28" spans="1:15">
      <c r="A28" s="531">
        <v>2016</v>
      </c>
      <c r="B28" s="532" t="s">
        <v>277</v>
      </c>
      <c r="C28" s="533" t="s">
        <v>351</v>
      </c>
      <c r="D28" s="534">
        <v>1048.1199999999999</v>
      </c>
      <c r="E28" s="532">
        <v>11</v>
      </c>
      <c r="F28" s="533" t="s">
        <v>352</v>
      </c>
      <c r="G28" s="534">
        <v>1046.5899999999999</v>
      </c>
      <c r="H28" s="532">
        <v>5</v>
      </c>
      <c r="I28" s="533" t="s">
        <v>361</v>
      </c>
      <c r="J28" s="544">
        <v>976.06</v>
      </c>
      <c r="K28" s="532">
        <v>4</v>
      </c>
      <c r="L28" s="533" t="s">
        <v>362</v>
      </c>
      <c r="M28" s="534">
        <v>1026.74</v>
      </c>
      <c r="N28" s="532">
        <v>1</v>
      </c>
      <c r="O28" s="536">
        <f>SUM(E28,H28,K28,N28)</f>
        <v>21</v>
      </c>
    </row>
    <row r="29" spans="1:15">
      <c r="A29" s="531">
        <v>2017</v>
      </c>
      <c r="B29" s="532" t="s">
        <v>278</v>
      </c>
      <c r="C29" s="533" t="s">
        <v>363</v>
      </c>
      <c r="D29" s="534">
        <v>1078.19</v>
      </c>
      <c r="E29" s="532">
        <v>10</v>
      </c>
      <c r="F29" s="533" t="s">
        <v>364</v>
      </c>
      <c r="G29" s="534">
        <v>1054.8699999999999</v>
      </c>
      <c r="H29" s="532">
        <v>10</v>
      </c>
      <c r="I29" s="533" t="s">
        <v>344</v>
      </c>
      <c r="J29" s="544">
        <v>1012.79</v>
      </c>
      <c r="K29" s="532">
        <v>1</v>
      </c>
      <c r="L29" s="533" t="s">
        <v>365</v>
      </c>
      <c r="M29" s="534">
        <v>934.38</v>
      </c>
      <c r="N29" s="532">
        <v>1</v>
      </c>
      <c r="O29" s="536">
        <f>SUM(E29,H29,K29,N29)</f>
        <v>22</v>
      </c>
    </row>
    <row r="30" spans="1:15" ht="14" thickBot="1">
      <c r="A30" s="546">
        <v>2018</v>
      </c>
      <c r="B30" s="547" t="s">
        <v>280</v>
      </c>
      <c r="C30" s="548" t="s">
        <v>363</v>
      </c>
      <c r="D30" s="549">
        <v>1035.55</v>
      </c>
      <c r="E30" s="547">
        <v>4</v>
      </c>
      <c r="F30" s="548" t="s">
        <v>364</v>
      </c>
      <c r="G30" s="549">
        <v>1038.97</v>
      </c>
      <c r="H30" s="547">
        <v>5</v>
      </c>
      <c r="I30" s="548" t="s">
        <v>364</v>
      </c>
      <c r="J30" s="550">
        <v>994.63</v>
      </c>
      <c r="K30" s="547">
        <v>5</v>
      </c>
      <c r="L30" s="548" t="s">
        <v>366</v>
      </c>
      <c r="M30" s="549">
        <v>982.49</v>
      </c>
      <c r="N30" s="547">
        <v>3</v>
      </c>
      <c r="O30" s="551">
        <f>SUM(E30,H30,K30,N30)</f>
        <v>17</v>
      </c>
    </row>
    <row r="31" spans="1:15">
      <c r="A31" s="518" t="s">
        <v>331</v>
      </c>
      <c r="B31" s="519" t="s">
        <v>332</v>
      </c>
      <c r="C31" s="519" t="s">
        <v>333</v>
      </c>
      <c r="D31" s="519" t="s">
        <v>8</v>
      </c>
      <c r="E31" s="519" t="s">
        <v>334</v>
      </c>
      <c r="F31" s="519" t="s">
        <v>335</v>
      </c>
      <c r="G31" s="519" t="s">
        <v>8</v>
      </c>
      <c r="H31" s="519" t="s">
        <v>334</v>
      </c>
      <c r="I31" s="519" t="s">
        <v>336</v>
      </c>
      <c r="J31" s="519" t="s">
        <v>8</v>
      </c>
      <c r="K31" s="519" t="s">
        <v>334</v>
      </c>
      <c r="L31" s="519" t="s">
        <v>336</v>
      </c>
      <c r="M31" s="519" t="s">
        <v>8</v>
      </c>
      <c r="N31" s="519" t="s">
        <v>334</v>
      </c>
      <c r="O31" s="520" t="s">
        <v>337</v>
      </c>
    </row>
    <row r="32" spans="1:15" ht="14" thickBot="1">
      <c r="A32" s="521"/>
      <c r="B32" s="522" t="s">
        <v>338</v>
      </c>
      <c r="C32" s="522" t="s">
        <v>367</v>
      </c>
      <c r="D32" s="523"/>
      <c r="E32" s="522" t="s">
        <v>340</v>
      </c>
      <c r="F32" s="522" t="s">
        <v>368</v>
      </c>
      <c r="G32" s="523"/>
      <c r="H32" s="522" t="s">
        <v>340</v>
      </c>
      <c r="I32" s="522" t="s">
        <v>369</v>
      </c>
      <c r="J32" s="523"/>
      <c r="K32" s="522" t="s">
        <v>340</v>
      </c>
      <c r="L32" s="522" t="s">
        <v>370</v>
      </c>
      <c r="M32" s="523"/>
      <c r="N32" s="522" t="s">
        <v>340</v>
      </c>
      <c r="O32" s="524"/>
    </row>
    <row r="33" spans="1:15">
      <c r="A33" s="525">
        <v>2019</v>
      </c>
      <c r="B33" s="526" t="s">
        <v>281</v>
      </c>
      <c r="C33" s="527" t="s">
        <v>371</v>
      </c>
      <c r="D33" s="552">
        <v>115.9</v>
      </c>
      <c r="E33" s="526">
        <v>6</v>
      </c>
      <c r="F33" s="527" t="s">
        <v>372</v>
      </c>
      <c r="G33" s="553">
        <v>172</v>
      </c>
      <c r="H33" s="526">
        <v>7</v>
      </c>
      <c r="I33" s="527" t="s">
        <v>373</v>
      </c>
      <c r="J33" s="554">
        <v>114.1</v>
      </c>
      <c r="K33" s="526">
        <v>8</v>
      </c>
      <c r="L33" s="527" t="s">
        <v>374</v>
      </c>
      <c r="M33" s="528">
        <v>144.6</v>
      </c>
      <c r="N33" s="526">
        <v>4</v>
      </c>
      <c r="O33" s="530">
        <f t="shared" ref="O33:O38" si="1">SUM(E33,H33,K33,N33)</f>
        <v>25</v>
      </c>
    </row>
    <row r="34" spans="1:15">
      <c r="A34" s="555">
        <v>2022</v>
      </c>
      <c r="B34" s="556" t="s">
        <v>31</v>
      </c>
      <c r="C34" s="557" t="s">
        <v>375</v>
      </c>
      <c r="D34" s="558">
        <v>121.73</v>
      </c>
      <c r="E34" s="556">
        <v>10</v>
      </c>
      <c r="F34" s="557" t="s">
        <v>376</v>
      </c>
      <c r="G34" s="559" t="s">
        <v>376</v>
      </c>
      <c r="H34" s="556"/>
      <c r="I34" s="557" t="s">
        <v>374</v>
      </c>
      <c r="J34" s="558">
        <v>119.25</v>
      </c>
      <c r="K34" s="556">
        <v>11</v>
      </c>
      <c r="L34" s="557" t="s">
        <v>376</v>
      </c>
      <c r="M34" s="558"/>
      <c r="N34" s="556"/>
      <c r="O34" s="560">
        <f t="shared" si="1"/>
        <v>21</v>
      </c>
    </row>
    <row r="35" spans="1:15">
      <c r="A35" s="555">
        <v>2023</v>
      </c>
      <c r="B35" s="556" t="s">
        <v>32</v>
      </c>
      <c r="C35" s="557" t="s">
        <v>377</v>
      </c>
      <c r="D35" s="559">
        <v>120.9</v>
      </c>
      <c r="E35" s="556">
        <v>6</v>
      </c>
      <c r="F35" s="557" t="s">
        <v>363</v>
      </c>
      <c r="G35" s="561">
        <v>138</v>
      </c>
      <c r="H35" s="556">
        <v>9</v>
      </c>
      <c r="I35" s="557" t="s">
        <v>378</v>
      </c>
      <c r="J35" s="558">
        <v>122.8</v>
      </c>
      <c r="K35" s="556">
        <v>11</v>
      </c>
      <c r="L35" s="557" t="s">
        <v>379</v>
      </c>
      <c r="M35" s="559">
        <v>152.6</v>
      </c>
      <c r="N35" s="556">
        <v>5</v>
      </c>
      <c r="O35" s="560">
        <f t="shared" si="1"/>
        <v>31</v>
      </c>
    </row>
    <row r="36" spans="1:15">
      <c r="A36" s="555">
        <v>2024</v>
      </c>
      <c r="B36" s="556" t="s">
        <v>284</v>
      </c>
      <c r="C36" s="557" t="s">
        <v>364</v>
      </c>
      <c r="D36" s="559">
        <v>119.5</v>
      </c>
      <c r="E36" s="556">
        <v>9</v>
      </c>
      <c r="F36" s="557" t="s">
        <v>376</v>
      </c>
      <c r="G36" s="559" t="s">
        <v>376</v>
      </c>
      <c r="H36" s="556"/>
      <c r="I36" s="557" t="s">
        <v>364</v>
      </c>
      <c r="J36" s="559">
        <v>123.9</v>
      </c>
      <c r="K36" s="556">
        <v>11</v>
      </c>
      <c r="L36" s="557" t="s">
        <v>380</v>
      </c>
      <c r="M36" s="559">
        <v>151.4</v>
      </c>
      <c r="N36" s="556">
        <v>4</v>
      </c>
      <c r="O36" s="560">
        <f t="shared" si="1"/>
        <v>24</v>
      </c>
    </row>
    <row r="37" spans="1:15">
      <c r="A37" s="555">
        <v>2025</v>
      </c>
      <c r="B37" s="556" t="s">
        <v>381</v>
      </c>
      <c r="C37" s="557" t="s">
        <v>105</v>
      </c>
      <c r="D37" s="559">
        <v>116.5</v>
      </c>
      <c r="E37" s="556">
        <v>12</v>
      </c>
      <c r="F37" s="557" t="s">
        <v>87</v>
      </c>
      <c r="G37" s="559">
        <v>169.9</v>
      </c>
      <c r="H37" s="556">
        <v>7</v>
      </c>
      <c r="I37" s="557" t="s">
        <v>81</v>
      </c>
      <c r="J37" s="559">
        <v>128.19999999999999</v>
      </c>
      <c r="K37" s="556">
        <v>14</v>
      </c>
      <c r="L37" s="557" t="s">
        <v>382</v>
      </c>
      <c r="M37" s="561">
        <v>138.19999999999999</v>
      </c>
      <c r="N37" s="556">
        <v>6</v>
      </c>
      <c r="O37" s="560">
        <f t="shared" si="1"/>
        <v>39</v>
      </c>
    </row>
    <row r="38" spans="1:15" ht="14" thickBot="1">
      <c r="A38" s="546">
        <v>2026</v>
      </c>
      <c r="B38" s="547" t="s">
        <v>383</v>
      </c>
      <c r="C38" s="548" t="s">
        <v>163</v>
      </c>
      <c r="D38" s="562">
        <v>124</v>
      </c>
      <c r="E38" s="547">
        <v>13</v>
      </c>
      <c r="F38" s="548" t="s">
        <v>105</v>
      </c>
      <c r="G38" s="562">
        <v>157.80000000000001</v>
      </c>
      <c r="H38" s="547">
        <v>5</v>
      </c>
      <c r="I38" s="548" t="s">
        <v>167</v>
      </c>
      <c r="J38" s="562">
        <v>116</v>
      </c>
      <c r="K38" s="547">
        <v>14</v>
      </c>
      <c r="L38" s="548" t="s">
        <v>97</v>
      </c>
      <c r="M38" s="562">
        <v>163.4</v>
      </c>
      <c r="N38" s="547">
        <v>3</v>
      </c>
      <c r="O38" s="551">
        <f t="shared" si="1"/>
        <v>35</v>
      </c>
    </row>
    <row r="39" spans="1:15">
      <c r="A39" s="563" t="s">
        <v>384</v>
      </c>
      <c r="B39" s="563"/>
      <c r="C39" s="563"/>
      <c r="D39" s="563"/>
      <c r="E39" s="563"/>
      <c r="F39" s="563"/>
      <c r="G39" s="563"/>
      <c r="H39" s="563"/>
      <c r="I39" s="563"/>
      <c r="J39" s="563"/>
      <c r="K39" s="563"/>
      <c r="L39" s="563"/>
    </row>
    <row r="40" spans="1:15">
      <c r="A40" s="563" t="s">
        <v>385</v>
      </c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</row>
    <row r="41" spans="1:15">
      <c r="A41" s="563" t="s">
        <v>386</v>
      </c>
      <c r="B41" s="563"/>
      <c r="C41" s="563"/>
      <c r="D41" s="563"/>
      <c r="E41" s="563"/>
      <c r="F41" s="563"/>
      <c r="G41" s="563"/>
      <c r="H41" s="563"/>
      <c r="I41" s="563"/>
      <c r="J41" s="563"/>
      <c r="K41" s="563"/>
      <c r="L41" s="563"/>
    </row>
    <row r="42" spans="1:15">
      <c r="A42" s="563" t="s">
        <v>387</v>
      </c>
      <c r="B42" s="563"/>
      <c r="C42" s="563"/>
      <c r="D42" s="563"/>
      <c r="E42" s="563"/>
      <c r="F42" s="563"/>
      <c r="G42" s="563"/>
      <c r="H42" s="563"/>
      <c r="I42" s="563"/>
      <c r="J42" s="563"/>
      <c r="K42" s="563"/>
      <c r="L42" s="563"/>
    </row>
    <row r="43" spans="1:15">
      <c r="A43" s="563" t="s">
        <v>388</v>
      </c>
      <c r="B43" s="563"/>
      <c r="C43" s="563"/>
      <c r="D43" s="563"/>
      <c r="E43" s="563"/>
      <c r="F43" s="563"/>
      <c r="G43" s="563"/>
      <c r="H43" s="563"/>
      <c r="I43" s="563"/>
      <c r="J43" s="563"/>
      <c r="K43" s="563"/>
      <c r="L43" s="563"/>
    </row>
    <row r="44" spans="1:15">
      <c r="A44" s="563" t="s">
        <v>389</v>
      </c>
      <c r="B44" s="563"/>
      <c r="C44" s="563"/>
      <c r="D44" s="563"/>
      <c r="E44" s="563"/>
      <c r="F44" s="563"/>
      <c r="G44" s="563"/>
      <c r="H44" s="563"/>
      <c r="I44" s="563"/>
      <c r="J44" s="563"/>
      <c r="K44" s="563"/>
      <c r="L44" s="563"/>
    </row>
    <row r="45" spans="1:15">
      <c r="A45" s="563" t="s">
        <v>390</v>
      </c>
      <c r="B45" s="563"/>
      <c r="C45" s="563"/>
      <c r="D45" s="563"/>
      <c r="E45" s="563"/>
      <c r="F45" s="563"/>
      <c r="G45" s="563"/>
      <c r="H45" s="563"/>
      <c r="I45" s="563"/>
      <c r="J45" s="563"/>
      <c r="K45" s="563"/>
      <c r="L45" s="563"/>
    </row>
    <row r="46" spans="1:15">
      <c r="A46" s="563" t="s">
        <v>391</v>
      </c>
      <c r="B46" s="563"/>
      <c r="C46" s="563"/>
      <c r="D46" s="563"/>
      <c r="E46" s="563"/>
      <c r="F46" s="563"/>
      <c r="G46" s="563"/>
      <c r="H46" s="563"/>
      <c r="I46" s="563"/>
      <c r="J46" s="563"/>
      <c r="K46" s="563"/>
      <c r="L46" s="563"/>
    </row>
    <row r="47" spans="1:15">
      <c r="A47" s="563" t="s">
        <v>392</v>
      </c>
      <c r="B47" s="563"/>
      <c r="C47" s="563"/>
      <c r="D47" s="563"/>
      <c r="E47" s="563"/>
      <c r="F47" s="563"/>
      <c r="G47" s="563"/>
      <c r="H47" s="563"/>
      <c r="I47" s="563"/>
      <c r="J47" s="563"/>
      <c r="K47" s="563"/>
      <c r="L47" s="563"/>
    </row>
    <row r="48" spans="1:15">
      <c r="A48" s="563" t="s">
        <v>393</v>
      </c>
      <c r="B48" s="563"/>
      <c r="C48" s="563"/>
      <c r="D48" s="563"/>
      <c r="E48" s="563"/>
      <c r="F48" s="563"/>
      <c r="G48" s="563"/>
      <c r="H48" s="563"/>
      <c r="I48" s="563"/>
      <c r="J48" s="563"/>
      <c r="K48" s="563"/>
      <c r="L48" s="563"/>
    </row>
    <row r="49" spans="1:12">
      <c r="A49" s="563" t="s">
        <v>394</v>
      </c>
      <c r="B49" s="563"/>
      <c r="C49" s="563"/>
      <c r="D49" s="563"/>
      <c r="E49" s="563"/>
      <c r="F49" s="563"/>
      <c r="G49" s="563"/>
      <c r="H49" s="563"/>
      <c r="I49" s="563"/>
      <c r="J49" s="563"/>
      <c r="K49" s="563"/>
      <c r="L49" s="563"/>
    </row>
    <row r="50" spans="1:12">
      <c r="A50" s="563" t="s">
        <v>395</v>
      </c>
      <c r="B50" s="563"/>
      <c r="C50" s="563"/>
      <c r="D50" s="563"/>
      <c r="E50" s="563"/>
      <c r="F50" s="563"/>
      <c r="G50" s="563"/>
      <c r="H50" s="563"/>
      <c r="I50" s="563"/>
      <c r="J50" s="563"/>
      <c r="K50" s="563"/>
      <c r="L50" s="563"/>
    </row>
    <row r="51" spans="1:12">
      <c r="A51" s="563" t="s">
        <v>396</v>
      </c>
      <c r="B51" s="563"/>
      <c r="C51" s="563"/>
      <c r="D51" s="563"/>
      <c r="E51" s="563"/>
      <c r="F51" s="563"/>
      <c r="G51" s="563"/>
      <c r="H51" s="563"/>
      <c r="I51" s="563"/>
      <c r="J51" s="563"/>
      <c r="K51" s="563"/>
      <c r="L51" s="563"/>
    </row>
    <row r="52" spans="1:12">
      <c r="A52" s="563" t="s">
        <v>397</v>
      </c>
      <c r="B52" s="563"/>
      <c r="C52" s="563"/>
      <c r="D52" s="563"/>
      <c r="E52" s="563"/>
      <c r="F52" s="563"/>
      <c r="G52" s="563"/>
      <c r="H52" s="563"/>
      <c r="I52" s="563"/>
      <c r="J52" s="563"/>
      <c r="K52" s="563"/>
      <c r="L52" s="563"/>
    </row>
    <row r="53" spans="1:12">
      <c r="A53" s="563" t="s">
        <v>123</v>
      </c>
      <c r="B53" s="563"/>
      <c r="C53" s="563"/>
      <c r="D53" s="563"/>
      <c r="E53" s="563"/>
      <c r="F53" s="563"/>
      <c r="G53" s="563"/>
      <c r="H53" s="563"/>
      <c r="I53" s="563"/>
      <c r="J53" s="563"/>
      <c r="K53" s="563"/>
      <c r="L53" s="563"/>
    </row>
    <row r="54" spans="1:12">
      <c r="A54" s="563" t="s">
        <v>123</v>
      </c>
      <c r="B54" s="563"/>
      <c r="C54" s="563"/>
      <c r="D54" s="563"/>
      <c r="E54" s="563"/>
      <c r="F54" s="563"/>
      <c r="G54" s="563"/>
      <c r="H54" s="563"/>
      <c r="I54" s="563"/>
      <c r="J54" s="563"/>
      <c r="K54" s="563"/>
    </row>
    <row r="55" spans="1:12">
      <c r="I55" t="s">
        <v>123</v>
      </c>
    </row>
    <row r="56" spans="1:12">
      <c r="I56" t="s">
        <v>123</v>
      </c>
    </row>
  </sheetData>
  <mergeCells count="18">
    <mergeCell ref="A49:L49"/>
    <mergeCell ref="A50:L50"/>
    <mergeCell ref="A51:L51"/>
    <mergeCell ref="A52:L52"/>
    <mergeCell ref="A53:L53"/>
    <mergeCell ref="A54:K54"/>
    <mergeCell ref="A43:L43"/>
    <mergeCell ref="A44:L44"/>
    <mergeCell ref="A45:L45"/>
    <mergeCell ref="A46:L46"/>
    <mergeCell ref="A47:L47"/>
    <mergeCell ref="A48:L48"/>
    <mergeCell ref="A1:L1"/>
    <mergeCell ref="A2:L2"/>
    <mergeCell ref="A39:L39"/>
    <mergeCell ref="A40:L40"/>
    <mergeCell ref="A41:L41"/>
    <mergeCell ref="A42:L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Prípravka</vt:lpstr>
      <vt:lpstr>5.členné družstvá MH</vt:lpstr>
      <vt:lpstr>CTIF 10 čl. družstvá 1 pokus</vt:lpstr>
      <vt:lpstr>Priebežné poradie prípravka</vt:lpstr>
      <vt:lpstr>Priebežné poradie 5.čl.</vt:lpstr>
      <vt:lpstr>CTIF konečné poradie</vt:lpstr>
      <vt:lpstr>Hist.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františek Papp</dc:creator>
  <cp:lastModifiedBy>Karolína Juráčková</cp:lastModifiedBy>
  <cp:revision>1</cp:revision>
  <cp:lastPrinted>2026-07-03T08:53:58Z</cp:lastPrinted>
  <dcterms:created xsi:type="dcterms:W3CDTF">2026-05-15T09:24:02Z</dcterms:created>
  <dcterms:modified xsi:type="dcterms:W3CDTF">2026-07-08T13:08:02Z</dcterms:modified>
</cp:coreProperties>
</file>