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alman\Desktop\"/>
    </mc:Choice>
  </mc:AlternateContent>
  <xr:revisionPtr revIDLastSave="0" documentId="13_ncr:1_{B77C92AD-15ED-438B-A4B3-926FBF6EED61}" xr6:coauthVersionLast="47" xr6:coauthVersionMax="47" xr10:uidLastSave="{00000000-0000-0000-0000-000000000000}"/>
  <bookViews>
    <workbookView xWindow="-120" yWindow="-120" windowWidth="20730" windowHeight="10230" tabRatio="896" activeTab="1" xr2:uid="{00000000-000D-0000-FFFF-FFFF00000000}"/>
  </bookViews>
  <sheets>
    <sheet name="Prípravka" sheetId="1" r:id="rId1"/>
    <sheet name="5.členné družstvá MH" sheetId="3" r:id="rId2"/>
    <sheet name="Priebežné poradie prípravka" sheetId="8" r:id="rId3"/>
    <sheet name="Priebežné poradie 5.čl.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luc1">[1]Lučivná!$R$25</definedName>
    <definedName name="_okr1" localSheetId="3">#REF!</definedName>
    <definedName name="_okr1">#REF!</definedName>
    <definedName name="_okr2" localSheetId="3">#REF!</definedName>
    <definedName name="_okr2">#REF!</definedName>
    <definedName name="_okr3" localSheetId="3">#REF!</definedName>
    <definedName name="_okr3">#REF!</definedName>
    <definedName name="_okr4" localSheetId="3">#REF!</definedName>
    <definedName name="_okr4">#REF!</definedName>
    <definedName name="_okr5" localSheetId="3">#REF!</definedName>
    <definedName name="_okr5">#REF!</definedName>
    <definedName name="_str1" localSheetId="3">[2]Lučivná!#REF!</definedName>
    <definedName name="_str1" localSheetId="2">[3]Lučivná!#REF!</definedName>
    <definedName name="_str1">[4]Lučivná!#REF!</definedName>
    <definedName name="_str2" localSheetId="3">[2]Lučivná!#REF!</definedName>
    <definedName name="_str2" localSheetId="2">[3]Lučivná!#REF!</definedName>
    <definedName name="_str2">[4]Lučivná!#REF!</definedName>
    <definedName name="_str3" localSheetId="3">[2]Lučivná!#REF!</definedName>
    <definedName name="_str3" localSheetId="2">[3]Lučivná!#REF!</definedName>
    <definedName name="_str3">[4]Lučivná!#REF!</definedName>
    <definedName name="_tep1">[5]Hárok1!$F$30</definedName>
    <definedName name="_to1">[6]Súťaž!$G$30</definedName>
    <definedName name="_to2">[7]Mlynica!$H$6</definedName>
    <definedName name="_to3">[8]Štôla!$H$6</definedName>
    <definedName name="_to4">[8]Štôla!$H$34</definedName>
    <definedName name="bestk">[9]Gerlachov!$N$6</definedName>
    <definedName name="bestk1">[9]Gerlachov!$N$17</definedName>
    <definedName name="bestk2">[9]Gerlachov!$N$21</definedName>
    <definedName name="jedo" localSheetId="3">#REF!</definedName>
    <definedName name="jedo" localSheetId="2">#REF!</definedName>
    <definedName name="jedo">#REF!</definedName>
    <definedName name="jedo1" localSheetId="3">#REF!</definedName>
    <definedName name="jedo1" localSheetId="2">#REF!</definedName>
    <definedName name="jedo1">#REF!</definedName>
    <definedName name="luc">[1]Lučivná!$R$6</definedName>
    <definedName name="ok" localSheetId="3">#REF!</definedName>
    <definedName name="ok">#REF!</definedName>
    <definedName name="okr" localSheetId="3">#REF!</definedName>
    <definedName name="okr">#REF!</definedName>
    <definedName name="okres" localSheetId="3">#REF!</definedName>
    <definedName name="okres">#REF!</definedName>
    <definedName name="okrh" localSheetId="3">#REF!</definedName>
    <definedName name="okrh">#REF!</definedName>
    <definedName name="okrh1" localSheetId="3">#REF!</definedName>
    <definedName name="okrh1">#REF!</definedName>
    <definedName name="okrm" localSheetId="3">#REF!</definedName>
    <definedName name="okrm">#REF!</definedName>
    <definedName name="sobota">[10]Sp.Sobota!$Q$6</definedName>
    <definedName name="sobota1">[10]Sp.Sobota!$Q$17</definedName>
    <definedName name="stiav">'[11]Sp. Štiavnik'!$F$6</definedName>
    <definedName name="stiav1">'[11]Sp. Štiavnik'!$F$26</definedName>
    <definedName name="str" localSheetId="3">[2]Lučivná!#REF!</definedName>
    <definedName name="str" localSheetId="2">[3]Lučivná!#REF!</definedName>
    <definedName name="str">[4]Lučivná!#REF!</definedName>
    <definedName name="šuňml">[12]Šuňava!$Q$6</definedName>
    <definedName name="šuňml1">[12]Šuňava!$Q$29</definedName>
    <definedName name="tep">[5]Hárok1!$F$6</definedName>
    <definedName name="to">[6]Súťaž!$G$6</definedName>
  </definedNames>
  <calcPr calcId="181029"/>
</workbook>
</file>

<file path=xl/calcChain.xml><?xml version="1.0" encoding="utf-8"?>
<calcChain xmlns="http://schemas.openxmlformats.org/spreadsheetml/2006/main">
  <c r="Q53" i="9" l="1"/>
  <c r="Q52" i="9"/>
  <c r="Q48" i="9"/>
  <c r="Q24" i="9"/>
  <c r="Q22" i="9"/>
  <c r="Q19" i="9"/>
  <c r="Q18" i="9"/>
  <c r="Q17" i="9"/>
  <c r="Q52" i="8"/>
  <c r="Q49" i="8"/>
  <c r="Q27" i="8"/>
  <c r="Q26" i="8"/>
  <c r="Q23" i="8"/>
  <c r="Q22" i="8"/>
  <c r="Q21" i="8"/>
  <c r="Q19" i="8"/>
  <c r="Q18" i="8"/>
  <c r="Q17" i="8"/>
  <c r="Q72" i="9"/>
  <c r="Q71" i="9"/>
  <c r="Q44" i="9"/>
  <c r="Q61" i="8"/>
  <c r="Q47" i="8"/>
  <c r="Q75" i="9"/>
  <c r="Q74" i="9"/>
  <c r="Q73" i="9"/>
  <c r="Q70" i="9"/>
  <c r="Q69" i="9"/>
  <c r="Q68" i="9"/>
  <c r="Q67" i="9"/>
  <c r="Q64" i="9"/>
  <c r="Q66" i="9"/>
  <c r="Q61" i="9"/>
  <c r="Q65" i="9"/>
  <c r="Q63" i="9"/>
  <c r="Q62" i="9"/>
  <c r="Q58" i="9"/>
  <c r="Q57" i="9"/>
  <c r="Q60" i="9"/>
  <c r="Q59" i="9"/>
  <c r="Q55" i="9"/>
  <c r="Q54" i="9"/>
  <c r="Q56" i="9"/>
  <c r="Q51" i="9"/>
  <c r="Q50" i="9"/>
  <c r="Q49" i="9"/>
  <c r="Q46" i="9"/>
  <c r="Q45" i="9"/>
  <c r="Q43" i="9"/>
  <c r="Q42" i="9"/>
  <c r="Q41" i="9"/>
  <c r="Q40" i="9"/>
  <c r="Q39" i="9"/>
  <c r="Q38" i="9"/>
  <c r="Q37" i="9"/>
  <c r="Q36" i="9"/>
  <c r="Q35" i="9"/>
  <c r="Q34" i="9"/>
  <c r="Q33" i="9"/>
  <c r="Q31" i="9"/>
  <c r="Q32" i="9"/>
  <c r="Q28" i="9"/>
  <c r="Q29" i="9"/>
  <c r="Q30" i="9"/>
  <c r="Q27" i="9"/>
  <c r="Q26" i="9"/>
  <c r="Q23" i="9"/>
  <c r="Q25" i="9"/>
  <c r="Q21" i="9"/>
  <c r="Q20" i="9"/>
  <c r="Q16" i="9"/>
  <c r="Q62" i="8" l="1"/>
  <c r="Q60" i="8"/>
  <c r="Q59" i="8"/>
  <c r="Q56" i="8"/>
  <c r="Q58" i="8"/>
  <c r="Q57" i="8"/>
  <c r="Q55" i="8"/>
  <c r="Q54" i="8"/>
  <c r="Q53" i="8"/>
  <c r="Q51" i="8"/>
  <c r="Q50" i="8"/>
  <c r="Q44" i="8"/>
  <c r="Q46" i="8"/>
  <c r="Q45" i="8"/>
  <c r="Q42" i="8"/>
  <c r="Q43" i="8"/>
  <c r="Q39" i="8"/>
  <c r="Q41" i="8"/>
  <c r="Q40" i="8"/>
  <c r="Q35" i="8"/>
  <c r="Q38" i="8"/>
  <c r="Q37" i="8"/>
  <c r="Q36" i="8"/>
  <c r="Q32" i="8"/>
  <c r="Q34" i="8"/>
  <c r="Q33" i="8"/>
  <c r="Q31" i="8"/>
  <c r="Q30" i="8"/>
  <c r="Q29" i="8"/>
  <c r="Q25" i="8"/>
  <c r="Q28" i="8"/>
  <c r="Q24" i="8"/>
  <c r="Q20" i="8"/>
  <c r="M27" i="1" l="1"/>
  <c r="J27" i="1"/>
  <c r="G27" i="1"/>
  <c r="M17" i="1" l="1"/>
  <c r="M16" i="1"/>
  <c r="L32" i="3"/>
  <c r="L26" i="3"/>
  <c r="L30" i="3"/>
  <c r="L27" i="3"/>
  <c r="L28" i="3"/>
  <c r="L34" i="3"/>
  <c r="L31" i="3"/>
  <c r="L35" i="3"/>
  <c r="L33" i="3"/>
  <c r="L36" i="3"/>
  <c r="I32" i="3"/>
  <c r="I26" i="3"/>
  <c r="I30" i="3"/>
  <c r="I27" i="3"/>
  <c r="I28" i="3"/>
  <c r="I34" i="3"/>
  <c r="I31" i="3"/>
  <c r="I35" i="3"/>
  <c r="I33" i="3"/>
  <c r="I36" i="3"/>
  <c r="F32" i="3"/>
  <c r="F26" i="3"/>
  <c r="F30" i="3"/>
  <c r="F27" i="3"/>
  <c r="F28" i="3"/>
  <c r="F34" i="3"/>
  <c r="F31" i="3"/>
  <c r="F35" i="3"/>
  <c r="F33" i="3"/>
  <c r="F36" i="3"/>
  <c r="L29" i="3"/>
  <c r="I29" i="3"/>
  <c r="F29" i="3"/>
  <c r="L25" i="3"/>
  <c r="I25" i="3"/>
  <c r="F25" i="3"/>
  <c r="F16" i="3"/>
  <c r="F17" i="3"/>
  <c r="F8" i="3"/>
  <c r="F9" i="3"/>
  <c r="F18" i="3"/>
  <c r="F11" i="3"/>
  <c r="F13" i="3"/>
  <c r="F14" i="3"/>
  <c r="F21" i="3"/>
  <c r="F10" i="3"/>
  <c r="F7" i="3"/>
  <c r="F12" i="3"/>
  <c r="F19" i="3"/>
  <c r="F20" i="3"/>
  <c r="F15" i="3"/>
  <c r="I16" i="3"/>
  <c r="I17" i="3"/>
  <c r="I8" i="3"/>
  <c r="I9" i="3"/>
  <c r="I18" i="3"/>
  <c r="I11" i="3"/>
  <c r="I13" i="3"/>
  <c r="I14" i="3"/>
  <c r="I21" i="3"/>
  <c r="I10" i="3"/>
  <c r="I7" i="3"/>
  <c r="I12" i="3"/>
  <c r="I19" i="3"/>
  <c r="I20" i="3"/>
  <c r="I15" i="3"/>
  <c r="L16" i="3"/>
  <c r="L17" i="3"/>
  <c r="L8" i="3"/>
  <c r="L9" i="3"/>
  <c r="L18" i="3"/>
  <c r="L11" i="3"/>
  <c r="L13" i="3"/>
  <c r="L14" i="3"/>
  <c r="L21" i="3"/>
  <c r="L10" i="3"/>
  <c r="L7" i="3"/>
  <c r="L12" i="3"/>
  <c r="L19" i="3"/>
  <c r="L20" i="3"/>
  <c r="L15" i="3"/>
  <c r="N32" i="3" l="1"/>
  <c r="N26" i="3"/>
  <c r="N30" i="3"/>
  <c r="N27" i="3"/>
  <c r="N34" i="3"/>
  <c r="N31" i="3"/>
  <c r="N17" i="3"/>
  <c r="N19" i="3"/>
  <c r="N20" i="3"/>
  <c r="N16" i="3"/>
  <c r="N8" i="3"/>
  <c r="N15" i="3"/>
  <c r="N29" i="3"/>
  <c r="N33" i="3"/>
  <c r="N36" i="3"/>
  <c r="N35" i="3"/>
  <c r="N28" i="3"/>
  <c r="N10" i="3"/>
  <c r="N12" i="3"/>
  <c r="N21" i="3"/>
  <c r="N13" i="3"/>
  <c r="N11" i="3"/>
  <c r="N18" i="3"/>
  <c r="N9" i="3"/>
  <c r="N7" i="3"/>
  <c r="N14" i="3"/>
  <c r="N25" i="3"/>
  <c r="O17" i="3" l="1"/>
  <c r="O14" i="3"/>
  <c r="O13" i="3"/>
  <c r="O12" i="3"/>
  <c r="O18" i="3"/>
  <c r="O20" i="3"/>
  <c r="O19" i="3"/>
  <c r="O8" i="3"/>
  <c r="O9" i="3"/>
  <c r="O16" i="3"/>
  <c r="O21" i="3"/>
  <c r="O7" i="3"/>
  <c r="O10" i="3"/>
  <c r="O11" i="3"/>
  <c r="O15" i="3"/>
  <c r="O29" i="3"/>
  <c r="O31" i="3"/>
  <c r="O32" i="3"/>
  <c r="O28" i="3"/>
  <c r="O25" i="3"/>
  <c r="O30" i="3"/>
  <c r="O36" i="3"/>
  <c r="O35" i="3"/>
  <c r="O33" i="3"/>
  <c r="O27" i="3"/>
  <c r="O34" i="3"/>
  <c r="O26" i="3"/>
  <c r="M36" i="1"/>
  <c r="J36" i="1"/>
  <c r="G36" i="1"/>
  <c r="M33" i="1"/>
  <c r="J33" i="1"/>
  <c r="G33" i="1"/>
  <c r="M35" i="1"/>
  <c r="J35" i="1"/>
  <c r="G35" i="1"/>
  <c r="M34" i="1"/>
  <c r="J34" i="1"/>
  <c r="G34" i="1"/>
  <c r="M37" i="1"/>
  <c r="J37" i="1"/>
  <c r="G37" i="1"/>
  <c r="M31" i="1"/>
  <c r="J31" i="1"/>
  <c r="G31" i="1"/>
  <c r="M32" i="1"/>
  <c r="J32" i="1"/>
  <c r="G32" i="1"/>
  <c r="M23" i="1"/>
  <c r="J23" i="1"/>
  <c r="G23" i="1"/>
  <c r="M24" i="1"/>
  <c r="J24" i="1"/>
  <c r="G24" i="1"/>
  <c r="M19" i="1"/>
  <c r="J19" i="1"/>
  <c r="G19" i="1"/>
  <c r="J16" i="1"/>
  <c r="G16" i="1"/>
  <c r="O16" i="1" s="1"/>
  <c r="J17" i="1"/>
  <c r="G17" i="1"/>
  <c r="M14" i="1"/>
  <c r="J14" i="1"/>
  <c r="G14" i="1"/>
  <c r="M21" i="1"/>
  <c r="J21" i="1"/>
  <c r="G21" i="1"/>
  <c r="M12" i="1"/>
  <c r="J12" i="1"/>
  <c r="G12" i="1"/>
  <c r="M7" i="1"/>
  <c r="J7" i="1"/>
  <c r="G7" i="1"/>
  <c r="M22" i="1"/>
  <c r="J22" i="1"/>
  <c r="G22" i="1"/>
  <c r="M9" i="1"/>
  <c r="J9" i="1"/>
  <c r="G9" i="1"/>
  <c r="M25" i="1"/>
  <c r="J25" i="1"/>
  <c r="G25" i="1"/>
  <c r="M18" i="1"/>
  <c r="J18" i="1"/>
  <c r="G18" i="1"/>
  <c r="M20" i="1"/>
  <c r="J20" i="1"/>
  <c r="G20" i="1"/>
  <c r="M15" i="1"/>
  <c r="J15" i="1"/>
  <c r="G15" i="1"/>
  <c r="M8" i="1"/>
  <c r="J8" i="1"/>
  <c r="G8" i="1"/>
  <c r="M11" i="1"/>
  <c r="J11" i="1"/>
  <c r="G11" i="1"/>
  <c r="M10" i="1"/>
  <c r="J10" i="1"/>
  <c r="G10" i="1"/>
  <c r="M13" i="1"/>
  <c r="J13" i="1"/>
  <c r="G13" i="1"/>
  <c r="O23" i="1" l="1"/>
  <c r="O15" i="1"/>
  <c r="O18" i="1"/>
  <c r="O7" i="1"/>
  <c r="O17" i="1"/>
  <c r="O33" i="1"/>
  <c r="O19" i="1"/>
  <c r="O11" i="1"/>
  <c r="O10" i="1"/>
  <c r="O20" i="1"/>
  <c r="O22" i="1"/>
  <c r="O14" i="1"/>
  <c r="O9" i="1"/>
  <c r="O21" i="1"/>
  <c r="O34" i="1"/>
  <c r="O8" i="1"/>
  <c r="O25" i="1"/>
  <c r="O12" i="1"/>
  <c r="O24" i="1"/>
  <c r="O35" i="1"/>
  <c r="O32" i="1"/>
  <c r="O13" i="1"/>
  <c r="O37" i="1"/>
  <c r="O27" i="1"/>
  <c r="O36" i="1"/>
  <c r="O31" i="1"/>
  <c r="P36" i="1" l="1"/>
  <c r="P25" i="1"/>
  <c r="P17" i="1"/>
  <c r="P31" i="1"/>
  <c r="P7" i="1"/>
  <c r="P35" i="1"/>
  <c r="P32" i="1"/>
  <c r="P34" i="1"/>
  <c r="P37" i="1"/>
  <c r="P33" i="1"/>
  <c r="P24" i="1"/>
  <c r="P13" i="1"/>
  <c r="P19" i="1"/>
  <c r="P21" i="1"/>
  <c r="P23" i="1"/>
  <c r="P22" i="1"/>
  <c r="P16" i="1"/>
  <c r="P18" i="1"/>
  <c r="P11" i="1"/>
  <c r="P9" i="1"/>
  <c r="P12" i="1"/>
  <c r="P10" i="1"/>
  <c r="P14" i="1"/>
  <c r="P15" i="1"/>
  <c r="P20" i="1"/>
  <c r="P8" i="1"/>
</calcChain>
</file>

<file path=xl/sharedStrings.xml><?xml version="1.0" encoding="utf-8"?>
<sst xmlns="http://schemas.openxmlformats.org/spreadsheetml/2006/main" count="755" uniqueCount="271">
  <si>
    <t>Por.</t>
  </si>
  <si>
    <t>Št. číslo</t>
  </si>
  <si>
    <t>Družstvo</t>
  </si>
  <si>
    <t>Štafeta dvojíc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</si>
  <si>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</si>
  <si>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</si>
  <si>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</si>
  <si>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</si>
  <si>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</si>
  <si>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</si>
  <si>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</si>
  <si>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</si>
  <si>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</si>
  <si>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</si>
  <si>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</si>
  <si>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</si>
  <si>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</si>
  <si>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</si>
  <si>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</si>
  <si>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</si>
  <si>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</si>
  <si>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</si>
  <si>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</si>
  <si>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</si>
  <si>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</si>
  <si>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</si>
  <si>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</si>
  <si>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</si>
  <si>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</si>
  <si>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</si>
  <si>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</si>
  <si>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28.</t>
  </si>
  <si>
    <t>29.</t>
  </si>
  <si>
    <t xml:space="preserve"> dievčenské družstvá</t>
  </si>
  <si>
    <t>Št.</t>
  </si>
  <si>
    <t>Štafeta 5x30 m</t>
  </si>
  <si>
    <t>Uzlová štafeta</t>
  </si>
  <si>
    <t xml:space="preserve"> - body</t>
  </si>
  <si>
    <t>v. čas</t>
  </si>
  <si>
    <t>číslo</t>
  </si>
  <si>
    <t>tr.b.</t>
  </si>
  <si>
    <t>za vek</t>
  </si>
  <si>
    <t>celkovo</t>
  </si>
  <si>
    <t>POMH</t>
  </si>
  <si>
    <t xml:space="preserve"> body -</t>
  </si>
  <si>
    <t>Hozelec 11.7.2026</t>
  </si>
  <si>
    <t>Štrba I.</t>
  </si>
  <si>
    <t>Lučivná II.</t>
  </si>
  <si>
    <t>Lučivná I.</t>
  </si>
  <si>
    <t>Hozelec II.</t>
  </si>
  <si>
    <t>Gánovce</t>
  </si>
  <si>
    <t>Vlková I.</t>
  </si>
  <si>
    <t>Vlková II.</t>
  </si>
  <si>
    <t>Spišský Štiavnik I.</t>
  </si>
  <si>
    <t>Hôrka I.</t>
  </si>
  <si>
    <t>Veľký Slavkov I.</t>
  </si>
  <si>
    <t>Veľký Slavkov II.</t>
  </si>
  <si>
    <t>Spišské Bystré</t>
  </si>
  <si>
    <t>Hozelec</t>
  </si>
  <si>
    <t>Spišský Štiavnik</t>
  </si>
  <si>
    <t>Svit</t>
  </si>
  <si>
    <t>Spišské Bystré I.</t>
  </si>
  <si>
    <t>Spišské Bystré II.</t>
  </si>
  <si>
    <t>Štrba II.</t>
  </si>
  <si>
    <t>Nová Lesná I.</t>
  </si>
  <si>
    <t xml:space="preserve">Nová Lesná </t>
  </si>
  <si>
    <t>Spišský Štiavnik II.</t>
  </si>
  <si>
    <t>Hozelec I.</t>
  </si>
  <si>
    <t>Hozelec III.</t>
  </si>
  <si>
    <t>Hozelec IV.</t>
  </si>
  <si>
    <t>Kravany</t>
  </si>
  <si>
    <t>Nová Lesná II.</t>
  </si>
  <si>
    <t>Mimo súťaž</t>
  </si>
  <si>
    <t>x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</si>
  <si>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</si>
  <si>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</si>
  <si>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</si>
  <si>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</si>
  <si>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</si>
  <si>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</si>
  <si>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</si>
  <si>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</si>
  <si>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</si>
  <si>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</si>
  <si>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</si>
  <si>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</si>
  <si>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</si>
  <si>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</si>
  <si>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</si>
  <si>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</si>
  <si>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 xml:space="preserve"> 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</si>
  <si>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</si>
  <si>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</si>
  <si>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</si>
  <si>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</si>
  <si>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</si>
  <si>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</si>
  <si>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</si>
  <si>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</si>
  <si>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</si>
  <si>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</si>
  <si>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</si>
  <si>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</si>
  <si>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</si>
  <si>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</si>
  <si>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</si>
  <si>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</si>
  <si>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</si>
  <si>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</si>
  <si>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</si>
  <si>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</si>
  <si>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</si>
  <si>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</si>
  <si>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</si>
  <si>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</si>
  <si>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</si>
  <si>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</si>
  <si>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</si>
  <si>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</si>
  <si>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</si>
  <si>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</si>
  <si>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</si>
  <si>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</si>
  <si>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</si>
  <si>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</si>
  <si>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</si>
  <si>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</si>
  <si>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</si>
  <si>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</si>
  <si>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 chlapčenské a zmiešané družstvá</t>
  </si>
  <si>
    <t>Spišský Štiavnik I</t>
  </si>
  <si>
    <t>Lučivná I</t>
  </si>
  <si>
    <t xml:space="preserve"> 3.</t>
  </si>
  <si>
    <t xml:space="preserve">Šuňava II </t>
  </si>
  <si>
    <t xml:space="preserve"> Štrba I</t>
  </si>
  <si>
    <t>Hôrka I</t>
  </si>
  <si>
    <t>Spišské Bystré I</t>
  </si>
  <si>
    <t>Šuňava I</t>
  </si>
  <si>
    <t xml:space="preserve"> Spišské Bystré II</t>
  </si>
  <si>
    <t xml:space="preserve"> Lučivná II</t>
  </si>
  <si>
    <t>Batizovce I</t>
  </si>
  <si>
    <t>Veľký Slavkov I</t>
  </si>
  <si>
    <t>Spišský Štiavnik II</t>
  </si>
  <si>
    <t xml:space="preserve"> 13.</t>
  </si>
  <si>
    <t xml:space="preserve"> Hôrka II</t>
  </si>
  <si>
    <t xml:space="preserve"> Štrba II</t>
  </si>
  <si>
    <t xml:space="preserve"> Veľký Slavkov II</t>
  </si>
  <si>
    <t>Šuňava III</t>
  </si>
  <si>
    <t>Nová Lesná I</t>
  </si>
  <si>
    <t>Hozelec II</t>
  </si>
  <si>
    <t>Batizovce III</t>
  </si>
  <si>
    <t>20.</t>
  </si>
  <si>
    <t>Tatranská Lomnica</t>
  </si>
  <si>
    <t xml:space="preserve"> 21.</t>
  </si>
  <si>
    <t>Batizovce II</t>
  </si>
  <si>
    <t xml:space="preserve"> 22.</t>
  </si>
  <si>
    <t>Hozelec I</t>
  </si>
  <si>
    <t xml:space="preserve"> 23.</t>
  </si>
  <si>
    <t>Lučivná III.</t>
  </si>
  <si>
    <t xml:space="preserve"> 24.</t>
  </si>
  <si>
    <t xml:space="preserve">Vernár </t>
  </si>
  <si>
    <t xml:space="preserve"> 25.</t>
  </si>
  <si>
    <t>Nová Lesná II</t>
  </si>
  <si>
    <t xml:space="preserve"> 26.</t>
  </si>
  <si>
    <t>Nová Lesná III</t>
  </si>
  <si>
    <t xml:space="preserve"> 27.</t>
  </si>
  <si>
    <t xml:space="preserve"> 28.</t>
  </si>
  <si>
    <t>Hôrka III</t>
  </si>
  <si>
    <t xml:space="preserve"> 29.</t>
  </si>
  <si>
    <t>Batizovce IV.</t>
  </si>
  <si>
    <t xml:space="preserve"> 30.</t>
  </si>
  <si>
    <t>Hozelec III</t>
  </si>
  <si>
    <t xml:space="preserve"> Šuňava I </t>
  </si>
  <si>
    <t xml:space="preserve"> 4.</t>
  </si>
  <si>
    <t xml:space="preserve"> Lučivná  </t>
  </si>
  <si>
    <t>Spišské Bystré II</t>
  </si>
  <si>
    <t xml:space="preserve"> Nová Lesná I</t>
  </si>
  <si>
    <t xml:space="preserve"> 11.</t>
  </si>
  <si>
    <t>Batizovce III.</t>
  </si>
  <si>
    <t>Súťaž</t>
  </si>
  <si>
    <t xml:space="preserve"> 1.</t>
  </si>
  <si>
    <t>v roku 2026 bude hodnotených 7 súťaží, pri rovnosti bodov  rozhoduje umiestnenie v Územnej súťaži prípravky 12.9.2026</t>
  </si>
  <si>
    <t>Ondrej Klimo, Dušan Brutovský - sčítací komisári POMH</t>
  </si>
  <si>
    <t>PODTATRANSKÁ OLYMPIÁDA  MLADÝCH HASIČOV  - rok 2026 -  24.ročník</t>
  </si>
  <si>
    <t>KOLEKTÍV MLADÝCH</t>
  </si>
  <si>
    <t xml:space="preserve"> 21.3.</t>
  </si>
  <si>
    <t>9.5.</t>
  </si>
  <si>
    <t xml:space="preserve"> 6.6.</t>
  </si>
  <si>
    <t>7.6.</t>
  </si>
  <si>
    <t>15.8.</t>
  </si>
  <si>
    <t>5.9.</t>
  </si>
  <si>
    <t xml:space="preserve"> 20.9.</t>
  </si>
  <si>
    <t xml:space="preserve"> L.</t>
  </si>
  <si>
    <t>V.</t>
  </si>
  <si>
    <t>HASIČOV DHZ</t>
  </si>
  <si>
    <t xml:space="preserve">E </t>
  </si>
  <si>
    <t>5 - členné družstvá</t>
  </si>
  <si>
    <t xml:space="preserve">V </t>
  </si>
  <si>
    <t>CHLAPČENSKÉ  a ZMIEŠANÉ DRUŽSTVÁ</t>
  </si>
  <si>
    <t>Hranovnica I</t>
  </si>
  <si>
    <t>Štrba I</t>
  </si>
  <si>
    <t xml:space="preserve"> 7.</t>
  </si>
  <si>
    <t xml:space="preserve"> Liptovská Teplička  I</t>
  </si>
  <si>
    <t>Šuňava II</t>
  </si>
  <si>
    <t xml:space="preserve"> 9.</t>
  </si>
  <si>
    <t>Nová Lesná</t>
  </si>
  <si>
    <t>Lučivná II</t>
  </si>
  <si>
    <t xml:space="preserve"> Veľká I</t>
  </si>
  <si>
    <t>Švábovce I</t>
  </si>
  <si>
    <t xml:space="preserve">Spišský Štiavnik </t>
  </si>
  <si>
    <t>Štrba III</t>
  </si>
  <si>
    <t xml:space="preserve"> 18.</t>
  </si>
  <si>
    <t>Lučivná III</t>
  </si>
  <si>
    <t>Hôrka II</t>
  </si>
  <si>
    <t>Spišská Teplica</t>
  </si>
  <si>
    <t>Hranovnica II</t>
  </si>
  <si>
    <t>Liptovská Teplička II</t>
  </si>
  <si>
    <t>24.</t>
  </si>
  <si>
    <t>Veľká III</t>
  </si>
  <si>
    <t>25.</t>
  </si>
  <si>
    <t>26.</t>
  </si>
  <si>
    <t>Vikartovce I</t>
  </si>
  <si>
    <t>27.</t>
  </si>
  <si>
    <t>Batizovce</t>
  </si>
  <si>
    <t>Vikartovce IV</t>
  </si>
  <si>
    <t>30.</t>
  </si>
  <si>
    <t>Veľká II</t>
  </si>
  <si>
    <t xml:space="preserve"> DIEVČENSKÉ   DRUŽSTVÁ</t>
  </si>
  <si>
    <t xml:space="preserve"> Šuňava II</t>
  </si>
  <si>
    <t xml:space="preserve"> Hranovnica I</t>
  </si>
  <si>
    <t xml:space="preserve">Švábovce I </t>
  </si>
  <si>
    <t xml:space="preserve"> 8.</t>
  </si>
  <si>
    <t>Veľký Slavkov II</t>
  </si>
  <si>
    <t xml:space="preserve"> Vikartovce I</t>
  </si>
  <si>
    <t>Švábovce II</t>
  </si>
  <si>
    <t xml:space="preserve"> Šuňava III</t>
  </si>
  <si>
    <t xml:space="preserve"> Vikartovce II</t>
  </si>
  <si>
    <t>Štrba II</t>
  </si>
  <si>
    <t>Vikartovce III</t>
  </si>
  <si>
    <t xml:space="preserve">Kravany </t>
  </si>
  <si>
    <t>21.</t>
  </si>
  <si>
    <t>22.</t>
  </si>
  <si>
    <t xml:space="preserve"> Liptovská Teplička</t>
  </si>
  <si>
    <t xml:space="preserve"> Vernár</t>
  </si>
  <si>
    <t>Švábovce III</t>
  </si>
  <si>
    <t>v r. 2026 bude hodnotených 7 súťaží, pri rovnosti bodov rozhodne väčší počet lepších umiestnení</t>
  </si>
  <si>
    <t xml:space="preserve">    </t>
  </si>
  <si>
    <t>-</t>
  </si>
  <si>
    <t xml:space="preserve"> 31.</t>
  </si>
  <si>
    <t>Hozelec IV</t>
  </si>
  <si>
    <t>31.</t>
  </si>
  <si>
    <t>Útok s ručnou striek.</t>
  </si>
  <si>
    <t>Šuňava I.</t>
  </si>
  <si>
    <t xml:space="preserve"> Šuňava I.</t>
  </si>
  <si>
    <t xml:space="preserve"> Šuňava II.</t>
  </si>
  <si>
    <t>Podtatranská olympiáda mladých hasičov 2026 - 24. ročník - 9. súťaž</t>
  </si>
  <si>
    <t>Súťaž 5-členných družstiev mladých hasičov " O pohár DHZ Hozelec " - 2. ročník</t>
  </si>
  <si>
    <r>
      <t xml:space="preserve"> </t>
    </r>
    <r>
      <rPr>
        <b/>
        <sz val="11"/>
        <color rgb="FFFF0000"/>
        <rFont val="Arial CE"/>
        <charset val="238"/>
      </rPr>
      <t>dievčenské družstvá</t>
    </r>
  </si>
  <si>
    <r>
      <t xml:space="preserve"> </t>
    </r>
    <r>
      <rPr>
        <b/>
        <sz val="11"/>
        <rFont val="Arial CE"/>
        <charset val="238"/>
      </rPr>
      <t>Dobrovoľný hasičský zbor</t>
    </r>
  </si>
  <si>
    <t>Dobrovoľný hasičský zbor</t>
  </si>
  <si>
    <t>Hôrka</t>
  </si>
  <si>
    <t>Šuňava III.</t>
  </si>
  <si>
    <t>Liptovská Teplička</t>
  </si>
  <si>
    <t>Veľká I.</t>
  </si>
  <si>
    <t xml:space="preserve"> PODTATRANSKÁ OLYMPIÁDA MLADÝCH HASIČOV 2026 - 5. ročník prípravky MH - 9. súťaž</t>
  </si>
  <si>
    <t>najmladší : Janko Macko - Štrba, Grétka Felberová - Hôrka a Alžbetka Javorská - Spišský Štiavnik</t>
  </si>
  <si>
    <t>Ondrej Klimo - sčítací komisár POMH</t>
  </si>
  <si>
    <t>Súťaž 3-členných družstiev prípravky mladých hasičov  " O pohár obce Hozelec " - 2. ročník</t>
  </si>
  <si>
    <t xml:space="preserve">   </t>
  </si>
  <si>
    <t>Lenka Kaprálová - Lučivná, Samko Gažura - Hozelec - najmladší súťažiaci</t>
  </si>
  <si>
    <t>Ondrej Klimo - sčítaací komisár POMH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</si>
</sst>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81">
    <font>
      <sz val="10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Arial1"/>
      <charset val="238"/>
    </font>
    <font>
      <b/>
      <sz val="8"/>
      <color theme="1"/>
      <name val="Cambria"/>
      <family val="1"/>
      <charset val="238"/>
    </font>
    <font>
      <b/>
      <sz val="10.5"/>
      <color theme="1"/>
      <name val="Cambria"/>
      <family val="1"/>
      <charset val="238"/>
    </font>
    <font>
      <sz val="10.5"/>
      <color theme="1"/>
      <name val="Cambria"/>
      <family val="1"/>
      <charset val="238"/>
    </font>
    <font>
      <sz val="10.5"/>
      <color theme="1"/>
      <name val="Arial"/>
      <family val="2"/>
      <charset val="238"/>
    </font>
    <font>
      <b/>
      <sz val="10.5"/>
      <color rgb="FF333399"/>
      <name val="Cambria"/>
      <family val="1"/>
      <charset val="238"/>
    </font>
    <font>
      <b/>
      <sz val="10.5"/>
      <color rgb="FF008000"/>
      <name val="Cambria"/>
      <family val="1"/>
      <charset val="238"/>
    </font>
    <font>
      <b/>
      <sz val="10.5"/>
      <color rgb="FFFF6600"/>
      <name val="Cambria"/>
      <family val="1"/>
      <charset val="238"/>
    </font>
    <font>
      <b/>
      <sz val="10.5"/>
      <color rgb="FFFF0000"/>
      <name val="Cambria"/>
      <family val="1"/>
      <charset val="238"/>
    </font>
    <font>
      <sz val="10.5"/>
      <color theme="1"/>
      <name val="Arial1"/>
      <charset val="238"/>
    </font>
    <font>
      <sz val="10"/>
      <color theme="1"/>
      <name val="Cambria"/>
      <family val="1"/>
      <charset val="238"/>
    </font>
    <font>
      <sz val="10"/>
      <color theme="1"/>
      <name val="Arial"/>
      <family val="2"/>
      <charset val="238"/>
    </font>
    <font>
      <sz val="10"/>
      <color theme="1"/>
      <name val="Arial1"/>
      <charset val="238"/>
    </font>
    <font>
      <b/>
      <sz val="11"/>
      <color rgb="FF000000"/>
      <name val="Calibri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charset val="238"/>
    </font>
    <font>
      <sz val="10.5"/>
      <color theme="9" tint="-0.249977111117893"/>
      <name val="Cambria"/>
      <family val="1"/>
      <charset val="238"/>
    </font>
    <font>
      <sz val="10"/>
      <color theme="9" tint="-0.249977111117893"/>
      <name val="Cambria"/>
      <family val="1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2"/>
      <color indexed="10"/>
      <name val="Arial CE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 CE"/>
      <charset val="238"/>
    </font>
    <font>
      <b/>
      <sz val="10.5"/>
      <name val="Cambria"/>
      <family val="1"/>
      <charset val="238"/>
    </font>
    <font>
      <b/>
      <sz val="10.5"/>
      <color theme="1"/>
      <name val="Arial"/>
      <family val="2"/>
      <charset val="238"/>
    </font>
    <font>
      <b/>
      <sz val="10.5"/>
      <color theme="1"/>
      <name val="Arial1"/>
      <charset val="238"/>
    </font>
    <font>
      <b/>
      <sz val="12"/>
      <color rgb="FF0070C0"/>
      <name val="Arial CE"/>
      <charset val="238"/>
    </font>
    <font>
      <b/>
      <sz val="11"/>
      <color indexed="10"/>
      <name val="Arial CE"/>
      <charset val="238"/>
    </font>
    <font>
      <b/>
      <sz val="11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Liberation Sans"/>
      <charset val="238"/>
    </font>
    <font>
      <b/>
      <sz val="11"/>
      <color rgb="FF0070C0"/>
      <name val="Liberation Sans"/>
      <charset val="238"/>
    </font>
    <font>
      <b/>
      <sz val="11"/>
      <color theme="1"/>
      <name val="Liberation Sans"/>
      <charset val="238"/>
    </font>
    <font>
      <b/>
      <sz val="10"/>
      <color rgb="FF0070C0"/>
      <name val="Cambria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E59"/>
        <bgColor rgb="FFFFDE59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indexed="44"/>
        <bgColor indexed="64"/>
      </patternFill>
    </fill>
    <fill>
      <patternFill patternType="solid">
        <fgColor theme="2"/>
        <bgColor rgb="FFDEE6EF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</fills>
  <borders count="9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6">
    <xf numFmtId="0" fontId="0" fillId="0" borderId="0"/>
    <xf numFmtId="0" fontId="3" fillId="0" borderId="0" applyNumberFormat="0" applyFill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2" fillId="0" borderId="0" applyNumberFormat="0" applyFont="0" applyFill="0" applyBorder="0" applyAlignment="0" applyProtection="0"/>
    <xf numFmtId="0" fontId="4" fillId="6" borderId="0" applyNumberFormat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Fill="0" applyBorder="0" applyProtection="0"/>
    <xf numFmtId="0" fontId="2" fillId="0" borderId="0" applyNumberFormat="0" applyFont="0" applyFill="0" applyBorder="0" applyProtection="0"/>
    <xf numFmtId="0" fontId="2" fillId="0" borderId="0" applyNumberFormat="0" applyFont="0" applyFill="0" applyBorder="0" applyProtection="0"/>
    <xf numFmtId="0" fontId="5" fillId="0" borderId="0" applyNumberFormat="0" applyFill="0" applyBorder="0" applyProtection="0"/>
    <xf numFmtId="0" fontId="1" fillId="0" borderId="0"/>
    <xf numFmtId="0" fontId="41" fillId="0" borderId="0"/>
    <xf numFmtId="0" fontId="42" fillId="0" borderId="0"/>
    <xf numFmtId="0" fontId="41" fillId="0" borderId="0"/>
    <xf numFmtId="0" fontId="44" fillId="0" borderId="0"/>
    <xf numFmtId="0" fontId="56" fillId="0" borderId="0"/>
  </cellStyleXfs>
  <cellXfs count="359">
    <xf numFmtId="0" fontId="0" fillId="0" borderId="0" xfId="0"/>
    <xf numFmtId="0" fontId="21" fillId="0" borderId="2" xfId="6" applyFont="1" applyBorder="1" applyAlignment="1">
      <alignment horizontal="center" vertical="center"/>
    </xf>
    <xf numFmtId="1" fontId="20" fillId="0" borderId="2" xfId="6" applyNumberFormat="1" applyFont="1" applyFill="1" applyBorder="1" applyAlignment="1">
      <alignment horizontal="center" vertical="center"/>
    </xf>
    <xf numFmtId="1" fontId="20" fillId="0" borderId="2" xfId="6" applyNumberFormat="1" applyFont="1" applyBorder="1" applyAlignment="1">
      <alignment horizontal="center" vertical="center"/>
    </xf>
    <xf numFmtId="0" fontId="28" fillId="0" borderId="2" xfId="6" applyFont="1" applyBorder="1" applyAlignment="1">
      <alignment horizontal="center" vertical="center"/>
    </xf>
    <xf numFmtId="1" fontId="27" fillId="0" borderId="2" xfId="6" applyNumberFormat="1" applyFont="1" applyFill="1" applyBorder="1" applyAlignment="1">
      <alignment horizontal="center" vertical="center"/>
    </xf>
    <xf numFmtId="1" fontId="27" fillId="0" borderId="2" xfId="6" applyNumberFormat="1" applyFont="1" applyBorder="1" applyAlignment="1">
      <alignment horizontal="center" vertical="center"/>
    </xf>
    <xf numFmtId="0" fontId="31" fillId="11" borderId="4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0" fontId="31" fillId="11" borderId="10" xfId="0" applyFont="1" applyFill="1" applyBorder="1" applyAlignment="1">
      <alignment horizontal="center"/>
    </xf>
    <xf numFmtId="0" fontId="31" fillId="11" borderId="11" xfId="0" applyFont="1" applyFill="1" applyBorder="1" applyAlignment="1">
      <alignment horizontal="center"/>
    </xf>
    <xf numFmtId="0" fontId="31" fillId="11" borderId="13" xfId="0" applyFont="1" applyFill="1" applyBorder="1" applyAlignment="1">
      <alignment horizontal="center"/>
    </xf>
    <xf numFmtId="0" fontId="31" fillId="11" borderId="14" xfId="0" applyFont="1" applyFill="1" applyBorder="1" applyAlignment="1">
      <alignment horizontal="center"/>
    </xf>
    <xf numFmtId="0" fontId="31" fillId="11" borderId="15" xfId="0" applyFont="1" applyFill="1" applyBorder="1" applyAlignment="1">
      <alignment horizontal="center"/>
    </xf>
    <xf numFmtId="0" fontId="31" fillId="11" borderId="12" xfId="0" applyFont="1" applyFill="1" applyBorder="1" applyAlignment="1">
      <alignment horizontal="center"/>
    </xf>
    <xf numFmtId="0" fontId="31" fillId="11" borderId="16" xfId="0" applyFont="1" applyFill="1" applyBorder="1" applyAlignment="1">
      <alignment horizontal="center"/>
    </xf>
    <xf numFmtId="0" fontId="33" fillId="11" borderId="18" xfId="0" applyFont="1" applyFill="1" applyBorder="1" applyAlignment="1">
      <alignment horizontal="center"/>
    </xf>
    <xf numFmtId="164" fontId="33" fillId="0" borderId="6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164" fontId="33" fillId="0" borderId="8" xfId="0" applyNumberFormat="1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165" fontId="34" fillId="0" borderId="5" xfId="0" applyNumberFormat="1" applyFont="1" applyBorder="1" applyAlignment="1">
      <alignment horizontal="center"/>
    </xf>
    <xf numFmtId="0" fontId="33" fillId="11" borderId="19" xfId="0" applyFont="1" applyFill="1" applyBorder="1" applyAlignment="1">
      <alignment horizontal="center"/>
    </xf>
    <xf numFmtId="0" fontId="33" fillId="11" borderId="20" xfId="0" applyFont="1" applyFill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165" fontId="34" fillId="0" borderId="21" xfId="0" applyNumberFormat="1" applyFont="1" applyBorder="1" applyAlignment="1">
      <alignment horizontal="center"/>
    </xf>
    <xf numFmtId="164" fontId="33" fillId="0" borderId="15" xfId="0" applyNumberFormat="1" applyFont="1" applyBorder="1" applyAlignment="1">
      <alignment horizontal="center"/>
    </xf>
    <xf numFmtId="0" fontId="31" fillId="11" borderId="27" xfId="0" applyFont="1" applyFill="1" applyBorder="1" applyAlignment="1">
      <alignment horizontal="center"/>
    </xf>
    <xf numFmtId="0" fontId="31" fillId="11" borderId="28" xfId="0" applyFont="1" applyFill="1" applyBorder="1" applyAlignment="1">
      <alignment horizontal="center"/>
    </xf>
    <xf numFmtId="0" fontId="31" fillId="11" borderId="29" xfId="0" applyFont="1" applyFill="1" applyBorder="1" applyAlignment="1">
      <alignment horizontal="center"/>
    </xf>
    <xf numFmtId="0" fontId="31" fillId="11" borderId="26" xfId="0" applyFont="1" applyFill="1" applyBorder="1" applyAlignment="1">
      <alignment horizontal="center"/>
    </xf>
    <xf numFmtId="0" fontId="31" fillId="11" borderId="30" xfId="0" applyFont="1" applyFill="1" applyBorder="1" applyAlignment="1">
      <alignment horizontal="center"/>
    </xf>
    <xf numFmtId="0" fontId="36" fillId="11" borderId="18" xfId="0" applyFont="1" applyFill="1" applyBorder="1" applyAlignment="1">
      <alignment horizontal="center"/>
    </xf>
    <xf numFmtId="164" fontId="36" fillId="0" borderId="6" xfId="0" applyNumberFormat="1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165" fontId="38" fillId="0" borderId="5" xfId="0" applyNumberFormat="1" applyFont="1" applyBorder="1" applyAlignment="1">
      <alignment horizontal="center"/>
    </xf>
    <xf numFmtId="0" fontId="36" fillId="11" borderId="20" xfId="0" applyFont="1" applyFill="1" applyBorder="1" applyAlignment="1">
      <alignment horizontal="center"/>
    </xf>
    <xf numFmtId="164" fontId="36" fillId="0" borderId="32" xfId="0" applyNumberFormat="1" applyFont="1" applyBorder="1" applyAlignment="1">
      <alignment horizontal="center"/>
    </xf>
    <xf numFmtId="0" fontId="36" fillId="0" borderId="33" xfId="0" applyFont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165" fontId="38" fillId="0" borderId="34" xfId="0" applyNumberFormat="1" applyFont="1" applyBorder="1" applyAlignment="1">
      <alignment horizontal="center"/>
    </xf>
    <xf numFmtId="0" fontId="36" fillId="11" borderId="35" xfId="0" applyFont="1" applyFill="1" applyBorder="1" applyAlignment="1">
      <alignment horizontal="center"/>
    </xf>
    <xf numFmtId="0" fontId="36" fillId="11" borderId="19" xfId="0" applyFont="1" applyFill="1" applyBorder="1" applyAlignment="1">
      <alignment horizontal="center"/>
    </xf>
    <xf numFmtId="0" fontId="36" fillId="0" borderId="28" xfId="0" applyFont="1" applyBorder="1" applyAlignment="1">
      <alignment horizontal="center"/>
    </xf>
    <xf numFmtId="164" fontId="36" fillId="0" borderId="27" xfId="0" applyNumberFormat="1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164" fontId="36" fillId="0" borderId="22" xfId="0" applyNumberFormat="1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165" fontId="38" fillId="0" borderId="21" xfId="0" applyNumberFormat="1" applyFont="1" applyBorder="1" applyAlignment="1">
      <alignment horizontal="center"/>
    </xf>
    <xf numFmtId="0" fontId="36" fillId="11" borderId="25" xfId="0" applyFont="1" applyFill="1" applyBorder="1" applyAlignment="1">
      <alignment horizontal="center"/>
    </xf>
    <xf numFmtId="164" fontId="36" fillId="0" borderId="13" xfId="0" applyNumberFormat="1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164" fontId="36" fillId="0" borderId="15" xfId="0" applyNumberFormat="1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165" fontId="38" fillId="0" borderId="12" xfId="0" applyNumberFormat="1" applyFont="1" applyBorder="1" applyAlignment="1">
      <alignment horizontal="center"/>
    </xf>
    <xf numFmtId="164" fontId="37" fillId="11" borderId="18" xfId="0" applyNumberFormat="1" applyFont="1" applyFill="1" applyBorder="1" applyAlignment="1">
      <alignment horizontal="center"/>
    </xf>
    <xf numFmtId="164" fontId="37" fillId="11" borderId="20" xfId="0" applyNumberFormat="1" applyFont="1" applyFill="1" applyBorder="1" applyAlignment="1">
      <alignment horizontal="center"/>
    </xf>
    <xf numFmtId="164" fontId="37" fillId="11" borderId="11" xfId="0" applyNumberFormat="1" applyFont="1" applyFill="1" applyBorder="1" applyAlignment="1">
      <alignment horizontal="center"/>
    </xf>
    <xf numFmtId="2" fontId="20" fillId="0" borderId="42" xfId="6" applyNumberFormat="1" applyFont="1" applyFill="1" applyBorder="1" applyAlignment="1">
      <alignment horizontal="center" vertical="center"/>
    </xf>
    <xf numFmtId="164" fontId="22" fillId="0" borderId="43" xfId="6" applyNumberFormat="1" applyFont="1" applyFill="1" applyBorder="1" applyAlignment="1">
      <alignment horizontal="center" vertical="center"/>
    </xf>
    <xf numFmtId="2" fontId="20" fillId="0" borderId="42" xfId="6" applyNumberFormat="1" applyFont="1" applyBorder="1" applyAlignment="1">
      <alignment horizontal="center" vertical="center"/>
    </xf>
    <xf numFmtId="2" fontId="20" fillId="0" borderId="44" xfId="6" applyNumberFormat="1" applyFont="1" applyFill="1" applyBorder="1" applyAlignment="1">
      <alignment horizontal="center" vertical="center"/>
    </xf>
    <xf numFmtId="0" fontId="21" fillId="0" borderId="45" xfId="6" applyFont="1" applyBorder="1" applyAlignment="1">
      <alignment horizontal="center" vertical="center"/>
    </xf>
    <xf numFmtId="164" fontId="22" fillId="0" borderId="46" xfId="6" applyNumberFormat="1" applyFont="1" applyFill="1" applyBorder="1" applyAlignment="1">
      <alignment horizontal="center" vertical="center"/>
    </xf>
    <xf numFmtId="164" fontId="23" fillId="0" borderId="48" xfId="6" applyNumberFormat="1" applyFont="1" applyFill="1" applyBorder="1" applyAlignment="1">
      <alignment horizontal="center" vertical="center"/>
    </xf>
    <xf numFmtId="164" fontId="24" fillId="0" borderId="43" xfId="6" applyNumberFormat="1" applyFont="1" applyBorder="1" applyAlignment="1">
      <alignment horizontal="center" vertical="center"/>
    </xf>
    <xf numFmtId="1" fontId="20" fillId="0" borderId="45" xfId="6" applyNumberFormat="1" applyFont="1" applyFill="1" applyBorder="1" applyAlignment="1">
      <alignment horizontal="center" vertical="center"/>
    </xf>
    <xf numFmtId="164" fontId="24" fillId="0" borderId="46" xfId="6" applyNumberFormat="1" applyFont="1" applyBorder="1" applyAlignment="1">
      <alignment horizontal="center" vertical="center"/>
    </xf>
    <xf numFmtId="1" fontId="20" fillId="0" borderId="64" xfId="6" applyNumberFormat="1" applyFont="1" applyFill="1" applyBorder="1" applyAlignment="1">
      <alignment horizontal="center" vertical="center"/>
    </xf>
    <xf numFmtId="1" fontId="20" fillId="0" borderId="64" xfId="6" applyNumberFormat="1" applyFont="1" applyBorder="1" applyAlignment="1">
      <alignment horizontal="center" vertical="center"/>
    </xf>
    <xf numFmtId="164" fontId="39" fillId="0" borderId="51" xfId="6" applyNumberFormat="1" applyFont="1" applyBorder="1" applyAlignment="1">
      <alignment horizontal="center" vertical="center"/>
    </xf>
    <xf numFmtId="2" fontId="25" fillId="13" borderId="57" xfId="6" applyNumberFormat="1" applyFont="1" applyFill="1" applyBorder="1" applyAlignment="1">
      <alignment horizontal="center" vertical="center"/>
    </xf>
    <xf numFmtId="2" fontId="25" fillId="13" borderId="58" xfId="6" applyNumberFormat="1" applyFont="1" applyFill="1" applyBorder="1" applyAlignment="1">
      <alignment horizontal="center" vertical="center"/>
    </xf>
    <xf numFmtId="2" fontId="20" fillId="0" borderId="39" xfId="6" applyNumberFormat="1" applyFont="1" applyFill="1" applyBorder="1" applyAlignment="1">
      <alignment horizontal="center" vertical="center"/>
    </xf>
    <xf numFmtId="0" fontId="21" fillId="0" borderId="40" xfId="6" applyFont="1" applyBorder="1" applyAlignment="1">
      <alignment horizontal="center" vertical="center"/>
    </xf>
    <xf numFmtId="164" fontId="22" fillId="0" borderId="41" xfId="6" applyNumberFormat="1" applyFont="1" applyFill="1" applyBorder="1" applyAlignment="1">
      <alignment horizontal="center" vertical="center"/>
    </xf>
    <xf numFmtId="1" fontId="20" fillId="0" borderId="40" xfId="6" applyNumberFormat="1" applyFont="1" applyFill="1" applyBorder="1" applyAlignment="1">
      <alignment horizontal="center" vertical="center"/>
    </xf>
    <xf numFmtId="164" fontId="24" fillId="0" borderId="41" xfId="6" applyNumberFormat="1" applyFont="1" applyBorder="1" applyAlignment="1">
      <alignment horizontal="center" vertical="center"/>
    </xf>
    <xf numFmtId="1" fontId="20" fillId="0" borderId="65" xfId="6" applyNumberFormat="1" applyFont="1" applyFill="1" applyBorder="1" applyAlignment="1">
      <alignment horizontal="center" vertical="center"/>
    </xf>
    <xf numFmtId="164" fontId="39" fillId="0" borderId="50" xfId="6" applyNumberFormat="1" applyFont="1" applyBorder="1" applyAlignment="1">
      <alignment horizontal="center" vertical="center"/>
    </xf>
    <xf numFmtId="0" fontId="26" fillId="0" borderId="43" xfId="6" applyFont="1" applyBorder="1" applyAlignment="1">
      <alignment horizontal="center" vertical="center"/>
    </xf>
    <xf numFmtId="164" fontId="23" fillId="0" borderId="49" xfId="6" applyNumberFormat="1" applyFont="1" applyFill="1" applyBorder="1" applyAlignment="1">
      <alignment horizontal="center" vertical="center"/>
    </xf>
    <xf numFmtId="164" fontId="39" fillId="0" borderId="52" xfId="6" applyNumberFormat="1" applyFont="1" applyBorder="1" applyAlignment="1">
      <alignment horizontal="center" vertical="center"/>
    </xf>
    <xf numFmtId="0" fontId="26" fillId="0" borderId="46" xfId="6" applyFont="1" applyBorder="1" applyAlignment="1">
      <alignment horizontal="center" vertical="center"/>
    </xf>
    <xf numFmtId="0" fontId="15" fillId="0" borderId="51" xfId="6" applyFont="1" applyBorder="1" applyAlignment="1">
      <alignment horizontal="center" vertical="center"/>
    </xf>
    <xf numFmtId="2" fontId="27" fillId="0" borderId="51" xfId="6" applyNumberFormat="1" applyFont="1" applyFill="1" applyBorder="1" applyAlignment="1">
      <alignment horizontal="center" vertical="center"/>
    </xf>
    <xf numFmtId="2" fontId="27" fillId="0" borderId="51" xfId="6" applyNumberFormat="1" applyFont="1" applyBorder="1" applyAlignment="1">
      <alignment horizontal="center" vertical="center"/>
    </xf>
    <xf numFmtId="2" fontId="27" fillId="0" borderId="42" xfId="6" applyNumberFormat="1" applyFont="1" applyFill="1" applyBorder="1" applyAlignment="1">
      <alignment horizontal="center" vertical="center"/>
    </xf>
    <xf numFmtId="2" fontId="27" fillId="0" borderId="42" xfId="6" applyNumberFormat="1" applyFont="1" applyBorder="1" applyAlignment="1">
      <alignment horizontal="center" vertical="center"/>
    </xf>
    <xf numFmtId="2" fontId="27" fillId="0" borderId="44" xfId="6" applyNumberFormat="1" applyFont="1" applyFill="1" applyBorder="1" applyAlignment="1">
      <alignment horizontal="center" vertical="center"/>
    </xf>
    <xf numFmtId="0" fontId="28" fillId="0" borderId="45" xfId="6" applyFont="1" applyBorder="1" applyAlignment="1">
      <alignment horizontal="center" vertical="center"/>
    </xf>
    <xf numFmtId="1" fontId="27" fillId="0" borderId="45" xfId="6" applyNumberFormat="1" applyFont="1" applyFill="1" applyBorder="1" applyAlignment="1">
      <alignment horizontal="center" vertical="center"/>
    </xf>
    <xf numFmtId="1" fontId="27" fillId="0" borderId="64" xfId="6" applyNumberFormat="1" applyFont="1" applyFill="1" applyBorder="1" applyAlignment="1">
      <alignment horizontal="center" vertical="center"/>
    </xf>
    <xf numFmtId="1" fontId="27" fillId="0" borderId="64" xfId="6" applyNumberFormat="1" applyFont="1" applyBorder="1" applyAlignment="1">
      <alignment horizontal="center" vertical="center"/>
    </xf>
    <xf numFmtId="164" fontId="40" fillId="0" borderId="64" xfId="6" applyNumberFormat="1" applyFont="1" applyBorder="1" applyAlignment="1">
      <alignment horizontal="center" vertical="center"/>
    </xf>
    <xf numFmtId="0" fontId="29" fillId="0" borderId="57" xfId="6" applyFont="1" applyBorder="1" applyAlignment="1">
      <alignment horizontal="center" vertical="center"/>
    </xf>
    <xf numFmtId="0" fontId="29" fillId="0" borderId="58" xfId="6" applyFont="1" applyBorder="1" applyAlignment="1">
      <alignment horizontal="center" vertical="center"/>
    </xf>
    <xf numFmtId="0" fontId="15" fillId="0" borderId="52" xfId="6" applyFont="1" applyBorder="1" applyAlignment="1">
      <alignment horizontal="center" vertical="center"/>
    </xf>
    <xf numFmtId="2" fontId="27" fillId="0" borderId="52" xfId="6" applyNumberFormat="1" applyFont="1" applyFill="1" applyBorder="1" applyAlignment="1">
      <alignment horizontal="center" vertical="center"/>
    </xf>
    <xf numFmtId="1" fontId="27" fillId="0" borderId="59" xfId="6" applyNumberFormat="1" applyFont="1" applyFill="1" applyBorder="1" applyAlignment="1">
      <alignment horizontal="center" vertical="center"/>
    </xf>
    <xf numFmtId="164" fontId="40" fillId="0" borderId="59" xfId="6" applyNumberFormat="1" applyFont="1" applyBorder="1" applyAlignment="1">
      <alignment horizontal="center" vertical="center"/>
    </xf>
    <xf numFmtId="0" fontId="16" fillId="15" borderId="65" xfId="6" applyFont="1" applyFill="1" applyBorder="1" applyAlignment="1">
      <alignment horizontal="center"/>
    </xf>
    <xf numFmtId="0" fontId="18" fillId="15" borderId="44" xfId="6" applyFont="1" applyFill="1" applyBorder="1" applyAlignment="1">
      <alignment horizontal="center" vertical="center"/>
    </xf>
    <xf numFmtId="0" fontId="18" fillId="15" borderId="45" xfId="6" applyFont="1" applyFill="1" applyBorder="1" applyAlignment="1">
      <alignment horizontal="center" vertical="center" wrapText="1"/>
    </xf>
    <xf numFmtId="0" fontId="18" fillId="15" borderId="46" xfId="6" applyFont="1" applyFill="1" applyBorder="1" applyAlignment="1">
      <alignment horizontal="center" vertical="center"/>
    </xf>
    <xf numFmtId="0" fontId="18" fillId="15" borderId="52" xfId="6" applyFont="1" applyFill="1" applyBorder="1" applyAlignment="1">
      <alignment horizontal="center" vertical="center"/>
    </xf>
    <xf numFmtId="0" fontId="18" fillId="15" borderId="49" xfId="6" applyFont="1" applyFill="1" applyBorder="1" applyAlignment="1">
      <alignment horizontal="center" vertical="center"/>
    </xf>
    <xf numFmtId="0" fontId="18" fillId="15" borderId="59" xfId="6" applyFont="1" applyFill="1" applyBorder="1" applyAlignment="1">
      <alignment horizontal="center" vertical="center"/>
    </xf>
    <xf numFmtId="0" fontId="19" fillId="15" borderId="56" xfId="6" applyFont="1" applyFill="1" applyBorder="1" applyAlignment="1">
      <alignment horizontal="center" vertical="center"/>
    </xf>
    <xf numFmtId="0" fontId="19" fillId="15" borderId="57" xfId="6" applyFont="1" applyFill="1" applyBorder="1" applyAlignment="1">
      <alignment horizontal="center" vertical="center"/>
    </xf>
    <xf numFmtId="0" fontId="19" fillId="15" borderId="58" xfId="6" applyFont="1" applyFill="1" applyBorder="1" applyAlignment="1">
      <alignment horizontal="center" vertical="center"/>
    </xf>
    <xf numFmtId="0" fontId="15" fillId="15" borderId="57" xfId="6" applyFont="1" applyFill="1" applyBorder="1" applyAlignment="1">
      <alignment horizontal="center" vertical="center"/>
    </xf>
    <xf numFmtId="0" fontId="15" fillId="15" borderId="58" xfId="6" applyFont="1" applyFill="1" applyBorder="1" applyAlignment="1">
      <alignment horizontal="center" vertical="center"/>
    </xf>
    <xf numFmtId="0" fontId="33" fillId="11" borderId="86" xfId="0" applyFont="1" applyFill="1" applyBorder="1" applyAlignment="1">
      <alignment horizontal="center"/>
    </xf>
    <xf numFmtId="0" fontId="33" fillId="11" borderId="31" xfId="0" applyFont="1" applyFill="1" applyBorder="1" applyAlignment="1">
      <alignment horizontal="center"/>
    </xf>
    <xf numFmtId="0" fontId="33" fillId="11" borderId="36" xfId="0" applyFont="1" applyFill="1" applyBorder="1" applyAlignment="1">
      <alignment horizontal="center"/>
    </xf>
    <xf numFmtId="0" fontId="33" fillId="11" borderId="37" xfId="0" applyFont="1" applyFill="1" applyBorder="1" applyAlignment="1">
      <alignment horizontal="center"/>
    </xf>
    <xf numFmtId="0" fontId="31" fillId="11" borderId="17" xfId="0" applyFont="1" applyFill="1" applyBorder="1" applyAlignment="1">
      <alignment horizontal="center"/>
    </xf>
    <xf numFmtId="164" fontId="23" fillId="0" borderId="41" xfId="6" applyNumberFormat="1" applyFont="1" applyFill="1" applyBorder="1" applyAlignment="1">
      <alignment horizontal="center" vertical="center"/>
    </xf>
    <xf numFmtId="164" fontId="23" fillId="0" borderId="43" xfId="6" applyNumberFormat="1" applyFont="1" applyFill="1" applyBorder="1" applyAlignment="1">
      <alignment horizontal="center" vertical="center"/>
    </xf>
    <xf numFmtId="164" fontId="23" fillId="0" borderId="46" xfId="6" applyNumberFormat="1" applyFont="1" applyFill="1" applyBorder="1" applyAlignment="1">
      <alignment horizontal="center" vertical="center"/>
    </xf>
    <xf numFmtId="0" fontId="19" fillId="0" borderId="56" xfId="6" applyFont="1" applyBorder="1" applyAlignment="1">
      <alignment horizontal="center" vertical="center"/>
    </xf>
    <xf numFmtId="0" fontId="19" fillId="0" borderId="57" xfId="6" applyFont="1" applyBorder="1" applyAlignment="1">
      <alignment horizontal="center" vertical="center"/>
    </xf>
    <xf numFmtId="2" fontId="25" fillId="13" borderId="18" xfId="6" applyNumberFormat="1" applyFont="1" applyFill="1" applyBorder="1" applyAlignment="1">
      <alignment horizontal="center" vertical="center"/>
    </xf>
    <xf numFmtId="2" fontId="25" fillId="13" borderId="20" xfId="6" applyNumberFormat="1" applyFont="1" applyFill="1" applyBorder="1" applyAlignment="1">
      <alignment horizontal="center" vertical="center"/>
    </xf>
    <xf numFmtId="2" fontId="25" fillId="13" borderId="19" xfId="6" applyNumberFormat="1" applyFont="1" applyFill="1" applyBorder="1" applyAlignment="1">
      <alignment horizontal="center" vertical="center"/>
    </xf>
    <xf numFmtId="0" fontId="33" fillId="11" borderId="35" xfId="0" applyFont="1" applyFill="1" applyBorder="1" applyAlignment="1">
      <alignment horizontal="center"/>
    </xf>
    <xf numFmtId="164" fontId="33" fillId="0" borderId="27" xfId="0" applyNumberFormat="1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164" fontId="33" fillId="0" borderId="29" xfId="0" applyNumberFormat="1" applyFont="1" applyBorder="1" applyAlignment="1">
      <alignment horizontal="center"/>
    </xf>
    <xf numFmtId="0" fontId="33" fillId="0" borderId="35" xfId="0" applyFont="1" applyBorder="1" applyAlignment="1">
      <alignment horizontal="center"/>
    </xf>
    <xf numFmtId="164" fontId="37" fillId="11" borderId="17" xfId="0" applyNumberFormat="1" applyFont="1" applyFill="1" applyBorder="1" applyAlignment="1">
      <alignment horizontal="center"/>
    </xf>
    <xf numFmtId="165" fontId="34" fillId="0" borderId="26" xfId="0" applyNumberFormat="1" applyFont="1" applyBorder="1" applyAlignment="1">
      <alignment horizontal="center"/>
    </xf>
    <xf numFmtId="0" fontId="43" fillId="0" borderId="0" xfId="24" applyFont="1" applyAlignment="1">
      <alignment horizontal="center"/>
    </xf>
    <xf numFmtId="0" fontId="44" fillId="0" borderId="0" xfId="24"/>
    <xf numFmtId="0" fontId="33" fillId="14" borderId="4" xfId="24" applyFont="1" applyFill="1" applyBorder="1" applyAlignment="1">
      <alignment horizontal="center"/>
    </xf>
    <xf numFmtId="49" fontId="46" fillId="14" borderId="71" xfId="24" applyNumberFormat="1" applyFont="1" applyFill="1" applyBorder="1" applyAlignment="1">
      <alignment horizontal="center"/>
    </xf>
    <xf numFmtId="49" fontId="46" fillId="14" borderId="88" xfId="24" applyNumberFormat="1" applyFont="1" applyFill="1" applyBorder="1" applyAlignment="1">
      <alignment horizontal="center"/>
    </xf>
    <xf numFmtId="49" fontId="46" fillId="14" borderId="73" xfId="24" applyNumberFormat="1" applyFont="1" applyFill="1" applyBorder="1" applyAlignment="1">
      <alignment horizontal="center"/>
    </xf>
    <xf numFmtId="0" fontId="47" fillId="14" borderId="73" xfId="24" applyFont="1" applyFill="1" applyBorder="1" applyAlignment="1">
      <alignment horizontal="center"/>
    </xf>
    <xf numFmtId="49" fontId="46" fillId="14" borderId="72" xfId="24" applyNumberFormat="1" applyFont="1" applyFill="1" applyBorder="1" applyAlignment="1">
      <alignment horizontal="center"/>
    </xf>
    <xf numFmtId="49" fontId="47" fillId="14" borderId="60" xfId="24" applyNumberFormat="1" applyFont="1" applyFill="1" applyBorder="1" applyAlignment="1">
      <alignment horizontal="center"/>
    </xf>
    <xf numFmtId="0" fontId="44" fillId="0" borderId="38" xfId="24" applyBorder="1"/>
    <xf numFmtId="0" fontId="33" fillId="14" borderId="17" xfId="24" applyFont="1" applyFill="1" applyBorder="1" applyAlignment="1">
      <alignment horizontal="center"/>
    </xf>
    <xf numFmtId="49" fontId="46" fillId="0" borderId="85" xfId="24" applyNumberFormat="1" applyFont="1" applyBorder="1" applyAlignment="1">
      <alignment horizontal="center"/>
    </xf>
    <xf numFmtId="49" fontId="48" fillId="0" borderId="85" xfId="24" applyNumberFormat="1" applyFont="1" applyBorder="1" applyAlignment="1">
      <alignment horizontal="center"/>
    </xf>
    <xf numFmtId="49" fontId="46" fillId="0" borderId="75" xfId="24" applyNumberFormat="1" applyFont="1" applyBorder="1" applyAlignment="1">
      <alignment horizontal="center"/>
    </xf>
    <xf numFmtId="0" fontId="47" fillId="0" borderId="75" xfId="24" applyFont="1" applyBorder="1" applyAlignment="1">
      <alignment horizontal="center"/>
    </xf>
    <xf numFmtId="0" fontId="47" fillId="0" borderId="0" xfId="24" applyFont="1" applyAlignment="1">
      <alignment horizontal="center"/>
    </xf>
    <xf numFmtId="49" fontId="46" fillId="0" borderId="76" xfId="24" applyNumberFormat="1" applyFont="1" applyBorder="1" applyAlignment="1">
      <alignment horizontal="center"/>
    </xf>
    <xf numFmtId="0" fontId="49" fillId="0" borderId="74" xfId="24" applyFont="1" applyBorder="1" applyAlignment="1">
      <alignment horizontal="center"/>
    </xf>
    <xf numFmtId="0" fontId="49" fillId="0" borderId="85" xfId="24" applyFont="1" applyBorder="1" applyAlignment="1">
      <alignment horizontal="center"/>
    </xf>
    <xf numFmtId="0" fontId="49" fillId="16" borderId="85" xfId="24" applyFont="1" applyFill="1" applyBorder="1" applyAlignment="1">
      <alignment horizontal="center"/>
    </xf>
    <xf numFmtId="0" fontId="49" fillId="0" borderId="0" xfId="24" applyFont="1" applyAlignment="1">
      <alignment horizontal="center"/>
    </xf>
    <xf numFmtId="0" fontId="49" fillId="0" borderId="76" xfId="24" applyFont="1" applyBorder="1" applyAlignment="1">
      <alignment horizontal="center"/>
    </xf>
    <xf numFmtId="0" fontId="50" fillId="0" borderId="0" xfId="24" applyFont="1" applyAlignment="1">
      <alignment horizontal="center"/>
    </xf>
    <xf numFmtId="49" fontId="49" fillId="0" borderId="76" xfId="24" applyNumberFormat="1" applyFont="1" applyBorder="1" applyAlignment="1">
      <alignment horizontal="center"/>
    </xf>
    <xf numFmtId="0" fontId="33" fillId="14" borderId="11" xfId="24" applyFont="1" applyFill="1" applyBorder="1" applyAlignment="1">
      <alignment horizontal="center"/>
    </xf>
    <xf numFmtId="0" fontId="49" fillId="0" borderId="80" xfId="24" applyFont="1" applyBorder="1" applyAlignment="1">
      <alignment horizontal="center"/>
    </xf>
    <xf numFmtId="0" fontId="49" fillId="0" borderId="82" xfId="24" applyFont="1" applyBorder="1" applyAlignment="1">
      <alignment horizontal="center"/>
    </xf>
    <xf numFmtId="0" fontId="49" fillId="16" borderId="82" xfId="24" applyFont="1" applyFill="1" applyBorder="1" applyAlignment="1">
      <alignment horizontal="center"/>
    </xf>
    <xf numFmtId="0" fontId="49" fillId="0" borderId="70" xfId="24" applyFont="1" applyBorder="1" applyAlignment="1">
      <alignment horizontal="center"/>
    </xf>
    <xf numFmtId="0" fontId="49" fillId="0" borderId="89" xfId="24" applyFont="1" applyBorder="1" applyAlignment="1">
      <alignment horizontal="center"/>
    </xf>
    <xf numFmtId="0" fontId="33" fillId="14" borderId="20" xfId="24" applyFont="1" applyFill="1" applyBorder="1" applyAlignment="1">
      <alignment horizontal="center"/>
    </xf>
    <xf numFmtId="0" fontId="51" fillId="16" borderId="33" xfId="24" applyFont="1" applyFill="1" applyBorder="1" applyAlignment="1">
      <alignment horizontal="center"/>
    </xf>
    <xf numFmtId="0" fontId="52" fillId="17" borderId="32" xfId="24" applyFont="1" applyFill="1" applyBorder="1" applyAlignment="1">
      <alignment horizontal="center"/>
    </xf>
    <xf numFmtId="0" fontId="52" fillId="0" borderId="81" xfId="24" applyFont="1" applyBorder="1" applyAlignment="1">
      <alignment horizontal="center"/>
    </xf>
    <xf numFmtId="0" fontId="52" fillId="0" borderId="83" xfId="24" applyFont="1" applyBorder="1" applyAlignment="1">
      <alignment horizontal="center"/>
    </xf>
    <xf numFmtId="0" fontId="52" fillId="0" borderId="32" xfId="24" applyFont="1" applyBorder="1" applyAlignment="1">
      <alignment horizontal="center"/>
    </xf>
    <xf numFmtId="0" fontId="52" fillId="17" borderId="81" xfId="24" applyFont="1" applyFill="1" applyBorder="1" applyAlignment="1">
      <alignment horizontal="center"/>
    </xf>
    <xf numFmtId="0" fontId="33" fillId="0" borderId="32" xfId="24" applyFont="1" applyBorder="1" applyAlignment="1">
      <alignment horizontal="center"/>
    </xf>
    <xf numFmtId="0" fontId="33" fillId="0" borderId="81" xfId="24" applyFont="1" applyBorder="1" applyAlignment="1">
      <alignment horizontal="center"/>
    </xf>
    <xf numFmtId="0" fontId="52" fillId="17" borderId="83" xfId="24" applyFont="1" applyFill="1" applyBorder="1" applyAlignment="1">
      <alignment horizontal="center"/>
    </xf>
    <xf numFmtId="0" fontId="51" fillId="16" borderId="74" xfId="24" applyFont="1" applyFill="1" applyBorder="1" applyAlignment="1">
      <alignment horizontal="center"/>
    </xf>
    <xf numFmtId="0" fontId="33" fillId="17" borderId="81" xfId="24" applyFont="1" applyFill="1" applyBorder="1" applyAlignment="1">
      <alignment horizontal="center"/>
    </xf>
    <xf numFmtId="0" fontId="51" fillId="16" borderId="28" xfId="24" applyFont="1" applyFill="1" applyBorder="1" applyAlignment="1">
      <alignment horizontal="center"/>
    </xf>
    <xf numFmtId="0" fontId="52" fillId="0" borderId="22" xfId="24" applyFont="1" applyBorder="1" applyAlignment="1">
      <alignment horizontal="center"/>
    </xf>
    <xf numFmtId="0" fontId="52" fillId="17" borderId="78" xfId="24" applyFont="1" applyFill="1" applyBorder="1" applyAlignment="1">
      <alignment horizontal="center"/>
    </xf>
    <xf numFmtId="0" fontId="52" fillId="0" borderId="78" xfId="24" applyFont="1" applyBorder="1" applyAlignment="1">
      <alignment horizontal="center"/>
    </xf>
    <xf numFmtId="0" fontId="52" fillId="0" borderId="77" xfId="24" applyFont="1" applyBorder="1" applyAlignment="1">
      <alignment horizontal="center"/>
    </xf>
    <xf numFmtId="0" fontId="52" fillId="17" borderId="22" xfId="24" applyFont="1" applyFill="1" applyBorder="1" applyAlignment="1">
      <alignment horizontal="center"/>
    </xf>
    <xf numFmtId="0" fontId="33" fillId="17" borderId="22" xfId="24" applyFont="1" applyFill="1" applyBorder="1" applyAlignment="1">
      <alignment horizontal="center"/>
    </xf>
    <xf numFmtId="0" fontId="33" fillId="0" borderId="78" xfId="24" applyFont="1" applyBorder="1" applyAlignment="1">
      <alignment horizontal="center"/>
    </xf>
    <xf numFmtId="0" fontId="33" fillId="0" borderId="83" xfId="24" applyFont="1" applyBorder="1" applyAlignment="1">
      <alignment horizontal="center"/>
    </xf>
    <xf numFmtId="0" fontId="33" fillId="17" borderId="32" xfId="24" applyFont="1" applyFill="1" applyBorder="1" applyAlignment="1">
      <alignment horizontal="center"/>
    </xf>
    <xf numFmtId="0" fontId="33" fillId="0" borderId="0" xfId="24" applyFont="1"/>
    <xf numFmtId="0" fontId="51" fillId="16" borderId="23" xfId="24" applyFont="1" applyFill="1" applyBorder="1" applyAlignment="1">
      <alignment horizontal="center"/>
    </xf>
    <xf numFmtId="0" fontId="33" fillId="0" borderId="77" xfId="24" applyFont="1" applyBorder="1" applyAlignment="1">
      <alignment horizontal="center"/>
    </xf>
    <xf numFmtId="0" fontId="33" fillId="0" borderId="22" xfId="24" applyFont="1" applyBorder="1" applyAlignment="1">
      <alignment horizontal="center"/>
    </xf>
    <xf numFmtId="0" fontId="33" fillId="17" borderId="78" xfId="24" applyFont="1" applyFill="1" applyBorder="1" applyAlignment="1">
      <alignment horizontal="center"/>
    </xf>
    <xf numFmtId="0" fontId="53" fillId="14" borderId="38" xfId="24" applyFont="1" applyFill="1" applyBorder="1" applyAlignment="1">
      <alignment horizontal="center"/>
    </xf>
    <xf numFmtId="0" fontId="49" fillId="14" borderId="38" xfId="24" applyFont="1" applyFill="1" applyBorder="1"/>
    <xf numFmtId="0" fontId="49" fillId="14" borderId="71" xfId="24" applyFont="1" applyFill="1" applyBorder="1" applyAlignment="1">
      <alignment horizontal="center"/>
    </xf>
    <xf numFmtId="0" fontId="49" fillId="14" borderId="88" xfId="24" applyFont="1" applyFill="1" applyBorder="1" applyAlignment="1">
      <alignment horizontal="center"/>
    </xf>
    <xf numFmtId="0" fontId="49" fillId="14" borderId="73" xfId="24" applyFont="1" applyFill="1" applyBorder="1" applyAlignment="1">
      <alignment horizontal="center"/>
    </xf>
    <xf numFmtId="0" fontId="49" fillId="14" borderId="38" xfId="24" applyFont="1" applyFill="1" applyBorder="1" applyAlignment="1">
      <alignment horizontal="center"/>
    </xf>
    <xf numFmtId="0" fontId="56" fillId="0" borderId="0" xfId="24" applyFont="1" applyAlignment="1">
      <alignment horizontal="center"/>
    </xf>
    <xf numFmtId="0" fontId="44" fillId="0" borderId="0" xfId="24" applyAlignment="1">
      <alignment horizontal="center"/>
    </xf>
    <xf numFmtId="0" fontId="56" fillId="0" borderId="0" xfId="25"/>
    <xf numFmtId="0" fontId="59" fillId="0" borderId="0" xfId="25" applyFont="1" applyAlignment="1">
      <alignment horizontal="center"/>
    </xf>
    <xf numFmtId="49" fontId="60" fillId="18" borderId="90" xfId="25" applyNumberFormat="1" applyFont="1" applyFill="1" applyBorder="1" applyAlignment="1">
      <alignment horizontal="center"/>
    </xf>
    <xf numFmtId="49" fontId="62" fillId="18" borderId="2" xfId="25" applyNumberFormat="1" applyFont="1" applyFill="1" applyBorder="1" applyAlignment="1">
      <alignment horizontal="center"/>
    </xf>
    <xf numFmtId="49" fontId="62" fillId="18" borderId="48" xfId="25" applyNumberFormat="1" applyFont="1" applyFill="1" applyBorder="1" applyAlignment="1">
      <alignment horizontal="center"/>
    </xf>
    <xf numFmtId="49" fontId="60" fillId="18" borderId="63" xfId="25" applyNumberFormat="1" applyFont="1" applyFill="1" applyBorder="1" applyAlignment="1">
      <alignment horizontal="center"/>
    </xf>
    <xf numFmtId="49" fontId="48" fillId="0" borderId="91" xfId="25" applyNumberFormat="1" applyFont="1" applyBorder="1" applyAlignment="1">
      <alignment horizontal="center"/>
    </xf>
    <xf numFmtId="49" fontId="48" fillId="19" borderId="63" xfId="25" applyNumberFormat="1" applyFont="1" applyFill="1" applyBorder="1" applyAlignment="1">
      <alignment horizontal="center"/>
    </xf>
    <xf numFmtId="49" fontId="48" fillId="0" borderId="90" xfId="25" applyNumberFormat="1" applyFont="1" applyBorder="1" applyAlignment="1">
      <alignment horizontal="center"/>
    </xf>
    <xf numFmtId="49" fontId="48" fillId="0" borderId="63" xfId="25" applyNumberFormat="1" applyFont="1" applyBorder="1" applyAlignment="1">
      <alignment horizontal="center"/>
    </xf>
    <xf numFmtId="49" fontId="63" fillId="0" borderId="63" xfId="25" applyNumberFormat="1" applyFont="1" applyBorder="1" applyAlignment="1">
      <alignment horizontal="center"/>
    </xf>
    <xf numFmtId="49" fontId="64" fillId="0" borderId="63" xfId="25" applyNumberFormat="1" applyFont="1" applyBorder="1" applyAlignment="1">
      <alignment horizontal="center"/>
    </xf>
    <xf numFmtId="49" fontId="60" fillId="18" borderId="66" xfId="25" applyNumberFormat="1" applyFont="1" applyFill="1" applyBorder="1" applyAlignment="1">
      <alignment horizontal="center"/>
    </xf>
    <xf numFmtId="49" fontId="48" fillId="0" borderId="67" xfId="25" applyNumberFormat="1" applyFont="1" applyBorder="1" applyAlignment="1">
      <alignment horizontal="center"/>
    </xf>
    <xf numFmtId="49" fontId="48" fillId="19" borderId="66" xfId="25" applyNumberFormat="1" applyFont="1" applyFill="1" applyBorder="1" applyAlignment="1">
      <alignment horizontal="center"/>
    </xf>
    <xf numFmtId="49" fontId="48" fillId="0" borderId="66" xfId="25" applyNumberFormat="1" applyFont="1" applyBorder="1" applyAlignment="1">
      <alignment horizontal="center"/>
    </xf>
    <xf numFmtId="49" fontId="48" fillId="0" borderId="68" xfId="25" applyNumberFormat="1" applyFont="1" applyBorder="1" applyAlignment="1">
      <alignment horizontal="center"/>
    </xf>
    <xf numFmtId="49" fontId="36" fillId="18" borderId="66" xfId="25" applyNumberFormat="1" applyFont="1" applyFill="1" applyBorder="1" applyAlignment="1">
      <alignment horizontal="center"/>
    </xf>
    <xf numFmtId="49" fontId="65" fillId="19" borderId="48" xfId="25" applyNumberFormat="1" applyFont="1" applyFill="1" applyBorder="1" applyAlignment="1">
      <alignment horizontal="center"/>
    </xf>
    <xf numFmtId="1" fontId="60" fillId="0" borderId="23" xfId="25" applyNumberFormat="1" applyFont="1" applyBorder="1" applyAlignment="1">
      <alignment horizontal="center"/>
    </xf>
    <xf numFmtId="1" fontId="60" fillId="17" borderId="23" xfId="25" applyNumberFormat="1" applyFont="1" applyFill="1" applyBorder="1" applyAlignment="1">
      <alignment horizontal="center"/>
    </xf>
    <xf numFmtId="1" fontId="36" fillId="18" borderId="67" xfId="25" applyNumberFormat="1" applyFont="1" applyFill="1" applyBorder="1" applyAlignment="1">
      <alignment horizontal="center"/>
    </xf>
    <xf numFmtId="1" fontId="56" fillId="0" borderId="0" xfId="25" applyNumberFormat="1"/>
    <xf numFmtId="49" fontId="65" fillId="0" borderId="48" xfId="25" applyNumberFormat="1" applyFont="1" applyBorder="1" applyAlignment="1">
      <alignment horizontal="center"/>
    </xf>
    <xf numFmtId="49" fontId="65" fillId="0" borderId="84" xfId="25" applyNumberFormat="1" applyFont="1" applyBorder="1" applyAlignment="1">
      <alignment horizontal="center"/>
    </xf>
    <xf numFmtId="49" fontId="65" fillId="19" borderId="68" xfId="25" applyNumberFormat="1" applyFont="1" applyFill="1" applyBorder="1" applyAlignment="1">
      <alignment horizontal="center"/>
    </xf>
    <xf numFmtId="49" fontId="60" fillId="18" borderId="2" xfId="25" applyNumberFormat="1" applyFont="1" applyFill="1" applyBorder="1" applyAlignment="1">
      <alignment horizontal="center"/>
    </xf>
    <xf numFmtId="49" fontId="67" fillId="18" borderId="2" xfId="25" applyNumberFormat="1" applyFont="1" applyFill="1" applyBorder="1" applyAlignment="1">
      <alignment horizontal="center"/>
    </xf>
    <xf numFmtId="49" fontId="48" fillId="18" borderId="2" xfId="25" applyNumberFormat="1" applyFont="1" applyFill="1" applyBorder="1"/>
    <xf numFmtId="0" fontId="48" fillId="18" borderId="66" xfId="25" applyFont="1" applyFill="1" applyBorder="1" applyAlignment="1">
      <alignment horizontal="center"/>
    </xf>
    <xf numFmtId="0" fontId="48" fillId="18" borderId="68" xfId="25" applyFont="1" applyFill="1" applyBorder="1" applyAlignment="1">
      <alignment horizontal="center"/>
    </xf>
    <xf numFmtId="0" fontId="48" fillId="18" borderId="92" xfId="25" applyFont="1" applyFill="1" applyBorder="1" applyAlignment="1">
      <alignment horizontal="center"/>
    </xf>
    <xf numFmtId="0" fontId="48" fillId="18" borderId="67" xfId="25" applyFont="1" applyFill="1" applyBorder="1" applyAlignment="1">
      <alignment horizontal="center"/>
    </xf>
    <xf numFmtId="0" fontId="48" fillId="18" borderId="93" xfId="25" applyFont="1" applyFill="1" applyBorder="1" applyAlignment="1">
      <alignment horizontal="center"/>
    </xf>
    <xf numFmtId="0" fontId="48" fillId="18" borderId="69" xfId="25" applyFont="1" applyFill="1" applyBorder="1" applyAlignment="1">
      <alignment horizontal="center"/>
    </xf>
    <xf numFmtId="0" fontId="48" fillId="18" borderId="2" xfId="25" applyFont="1" applyFill="1" applyBorder="1" applyAlignment="1">
      <alignment horizontal="center"/>
    </xf>
    <xf numFmtId="0" fontId="60" fillId="0" borderId="0" xfId="25" applyFont="1"/>
    <xf numFmtId="0" fontId="60" fillId="0" borderId="0" xfId="25" applyFont="1" applyAlignment="1">
      <alignment horizontal="center"/>
    </xf>
    <xf numFmtId="0" fontId="30" fillId="0" borderId="0" xfId="25" applyFont="1"/>
    <xf numFmtId="0" fontId="33" fillId="17" borderId="83" xfId="24" applyFont="1" applyFill="1" applyBorder="1" applyAlignment="1">
      <alignment horizontal="center"/>
    </xf>
    <xf numFmtId="0" fontId="70" fillId="0" borderId="58" xfId="6" applyFont="1" applyBorder="1" applyAlignment="1">
      <alignment horizontal="center" vertical="center"/>
    </xf>
    <xf numFmtId="0" fontId="71" fillId="0" borderId="41" xfId="6" applyFont="1" applyBorder="1" applyAlignment="1">
      <alignment horizontal="center" vertical="center"/>
    </xf>
    <xf numFmtId="0" fontId="72" fillId="0" borderId="43" xfId="6" applyFont="1" applyBorder="1" applyAlignment="1">
      <alignment horizontal="center" vertical="center"/>
    </xf>
    <xf numFmtId="0" fontId="19" fillId="0" borderId="56" xfId="6" applyFont="1" applyFill="1" applyBorder="1" applyAlignment="1">
      <alignment horizontal="center" vertical="center"/>
    </xf>
    <xf numFmtId="0" fontId="19" fillId="0" borderId="57" xfId="6" applyFont="1" applyFill="1" applyBorder="1" applyAlignment="1">
      <alignment horizontal="center" vertical="center"/>
    </xf>
    <xf numFmtId="0" fontId="70" fillId="0" borderId="57" xfId="6" applyFont="1" applyFill="1" applyBorder="1" applyAlignment="1">
      <alignment horizontal="center" vertical="center"/>
    </xf>
    <xf numFmtId="0" fontId="70" fillId="0" borderId="58" xfId="6" applyFont="1" applyFill="1" applyBorder="1" applyAlignment="1">
      <alignment horizontal="center" vertical="center"/>
    </xf>
    <xf numFmtId="0" fontId="15" fillId="15" borderId="56" xfId="6" applyFont="1" applyFill="1" applyBorder="1" applyAlignment="1">
      <alignment horizontal="center" vertical="center"/>
    </xf>
    <xf numFmtId="0" fontId="15" fillId="0" borderId="50" xfId="6" applyFont="1" applyBorder="1" applyAlignment="1">
      <alignment horizontal="center" vertical="center"/>
    </xf>
    <xf numFmtId="2" fontId="27" fillId="0" borderId="39" xfId="6" applyNumberFormat="1" applyFont="1" applyFill="1" applyBorder="1" applyAlignment="1">
      <alignment horizontal="center" vertical="center"/>
    </xf>
    <xf numFmtId="0" fontId="28" fillId="0" borderId="40" xfId="6" applyFont="1" applyBorder="1" applyAlignment="1">
      <alignment horizontal="center" vertical="center"/>
    </xf>
    <xf numFmtId="2" fontId="27" fillId="0" borderId="50" xfId="6" applyNumberFormat="1" applyFont="1" applyFill="1" applyBorder="1" applyAlignment="1">
      <alignment horizontal="center" vertical="center"/>
    </xf>
    <xf numFmtId="1" fontId="27" fillId="0" borderId="40" xfId="6" applyNumberFormat="1" applyFont="1" applyFill="1" applyBorder="1" applyAlignment="1">
      <alignment horizontal="center" vertical="center"/>
    </xf>
    <xf numFmtId="164" fontId="23" fillId="0" borderId="47" xfId="6" applyNumberFormat="1" applyFont="1" applyFill="1" applyBorder="1" applyAlignment="1">
      <alignment horizontal="center" vertical="center"/>
    </xf>
    <xf numFmtId="1" fontId="27" fillId="0" borderId="65" xfId="6" applyNumberFormat="1" applyFont="1" applyFill="1" applyBorder="1" applyAlignment="1">
      <alignment horizontal="center" vertical="center"/>
    </xf>
    <xf numFmtId="2" fontId="25" fillId="13" borderId="56" xfId="6" applyNumberFormat="1" applyFont="1" applyFill="1" applyBorder="1" applyAlignment="1">
      <alignment horizontal="center" vertical="center"/>
    </xf>
    <xf numFmtId="164" fontId="40" fillId="0" borderId="65" xfId="6" applyNumberFormat="1" applyFont="1" applyBorder="1" applyAlignment="1">
      <alignment horizontal="center" vertical="center"/>
    </xf>
    <xf numFmtId="0" fontId="28" fillId="0" borderId="56" xfId="6" applyFont="1" applyBorder="1" applyAlignment="1">
      <alignment horizontal="center" vertical="center"/>
    </xf>
    <xf numFmtId="0" fontId="15" fillId="0" borderId="47" xfId="6" applyFont="1" applyFill="1" applyBorder="1" applyAlignment="1">
      <alignment horizontal="center" vertical="center"/>
    </xf>
    <xf numFmtId="0" fontId="15" fillId="0" borderId="48" xfId="6" applyFont="1" applyFill="1" applyBorder="1" applyAlignment="1">
      <alignment horizontal="center" vertical="center"/>
    </xf>
    <xf numFmtId="0" fontId="15" fillId="0" borderId="49" xfId="6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76" fillId="0" borderId="18" xfId="0" applyFont="1" applyBorder="1" applyAlignment="1">
      <alignment horizontal="center"/>
    </xf>
    <xf numFmtId="0" fontId="76" fillId="0" borderId="19" xfId="0" applyFont="1" applyBorder="1" applyAlignment="1">
      <alignment horizontal="center"/>
    </xf>
    <xf numFmtId="0" fontId="76" fillId="0" borderId="25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6" fillId="0" borderId="87" xfId="0" applyFont="1" applyBorder="1" applyAlignment="1">
      <alignment horizontal="center"/>
    </xf>
    <xf numFmtId="0" fontId="36" fillId="0" borderId="79" xfId="0" applyFont="1" applyBorder="1" applyAlignment="1">
      <alignment horizontal="center"/>
    </xf>
    <xf numFmtId="0" fontId="15" fillId="0" borderId="0" xfId="6" applyFont="1" applyFill="1" applyBorder="1" applyAlignment="1">
      <alignment horizontal="center" vertical="center"/>
    </xf>
    <xf numFmtId="0" fontId="3" fillId="0" borderId="0" xfId="0" applyFont="1"/>
    <xf numFmtId="0" fontId="80" fillId="0" borderId="0" xfId="6" applyFont="1" applyFill="1" applyBorder="1" applyAlignment="1">
      <alignment horizontal="center" vertical="center"/>
    </xf>
    <xf numFmtId="0" fontId="36" fillId="14" borderId="60" xfId="24" applyFont="1" applyFill="1" applyBorder="1" applyAlignment="1">
      <alignment horizontal="center"/>
    </xf>
    <xf numFmtId="0" fontId="36" fillId="14" borderId="61" xfId="24" applyFont="1" applyFill="1" applyBorder="1" applyAlignment="1">
      <alignment horizontal="center"/>
    </xf>
    <xf numFmtId="0" fontId="36" fillId="14" borderId="62" xfId="24" applyFont="1" applyFill="1" applyBorder="1" applyAlignment="1">
      <alignment horizontal="center"/>
    </xf>
    <xf numFmtId="0" fontId="54" fillId="0" borderId="0" xfId="24" applyFont="1" applyAlignment="1">
      <alignment horizontal="center"/>
    </xf>
    <xf numFmtId="0" fontId="55" fillId="0" borderId="0" xfId="24" applyFont="1" applyAlignment="1">
      <alignment horizontal="center"/>
    </xf>
    <xf numFmtId="0" fontId="57" fillId="0" borderId="0" xfId="24" applyFont="1" applyAlignment="1">
      <alignment horizontal="left"/>
    </xf>
    <xf numFmtId="0" fontId="33" fillId="0" borderId="0" xfId="24" applyFont="1" applyAlignment="1">
      <alignment horizontal="left"/>
    </xf>
    <xf numFmtId="0" fontId="43" fillId="0" borderId="0" xfId="24" applyFont="1" applyAlignment="1">
      <alignment horizontal="center"/>
    </xf>
    <xf numFmtId="0" fontId="45" fillId="16" borderId="4" xfId="24" applyFont="1" applyFill="1" applyBorder="1" applyAlignment="1">
      <alignment horizontal="center"/>
    </xf>
    <xf numFmtId="0" fontId="45" fillId="16" borderId="17" xfId="24" applyFont="1" applyFill="1" applyBorder="1" applyAlignment="1">
      <alignment horizontal="center"/>
    </xf>
    <xf numFmtId="0" fontId="45" fillId="16" borderId="11" xfId="24" applyFont="1" applyFill="1" applyBorder="1" applyAlignment="1">
      <alignment horizontal="center"/>
    </xf>
    <xf numFmtId="0" fontId="33" fillId="14" borderId="60" xfId="24" applyFont="1" applyFill="1" applyBorder="1" applyAlignment="1">
      <alignment horizontal="center"/>
    </xf>
    <xf numFmtId="0" fontId="33" fillId="14" borderId="61" xfId="24" applyFont="1" applyFill="1" applyBorder="1" applyAlignment="1">
      <alignment horizontal="center"/>
    </xf>
    <xf numFmtId="0" fontId="33" fillId="14" borderId="62" xfId="24" applyFont="1" applyFill="1" applyBorder="1" applyAlignment="1">
      <alignment horizontal="center"/>
    </xf>
    <xf numFmtId="0" fontId="15" fillId="15" borderId="56" xfId="6" applyFont="1" applyFill="1" applyBorder="1" applyAlignment="1">
      <alignment horizontal="center" vertical="center" wrapText="1"/>
    </xf>
    <xf numFmtId="0" fontId="15" fillId="15" borderId="58" xfId="6" applyFont="1" applyFill="1" applyBorder="1" applyAlignment="1">
      <alignment horizontal="center" vertical="center" wrapText="1"/>
    </xf>
    <xf numFmtId="0" fontId="15" fillId="15" borderId="65" xfId="6" applyFont="1" applyFill="1" applyBorder="1" applyAlignment="1">
      <alignment horizontal="center" vertical="center"/>
    </xf>
    <xf numFmtId="0" fontId="15" fillId="15" borderId="59" xfId="6" applyFont="1" applyFill="1" applyBorder="1" applyAlignment="1">
      <alignment horizontal="center" vertical="center"/>
    </xf>
    <xf numFmtId="0" fontId="17" fillId="15" borderId="56" xfId="6" applyFont="1" applyFill="1" applyBorder="1" applyAlignment="1">
      <alignment horizontal="center" vertical="center"/>
    </xf>
    <xf numFmtId="0" fontId="17" fillId="15" borderId="58" xfId="6" applyFont="1" applyFill="1" applyBorder="1" applyAlignment="1">
      <alignment horizontal="center" vertical="center"/>
    </xf>
    <xf numFmtId="0" fontId="15" fillId="15" borderId="50" xfId="6" applyFont="1" applyFill="1" applyBorder="1" applyAlignment="1">
      <alignment horizontal="center" vertical="center"/>
    </xf>
    <xf numFmtId="0" fontId="15" fillId="15" borderId="52" xfId="6" applyFont="1" applyFill="1" applyBorder="1" applyAlignment="1">
      <alignment horizontal="center" vertical="center"/>
    </xf>
    <xf numFmtId="0" fontId="17" fillId="15" borderId="41" xfId="6" applyFont="1" applyFill="1" applyBorder="1" applyAlignment="1">
      <alignment horizontal="center" vertical="center"/>
    </xf>
    <xf numFmtId="0" fontId="17" fillId="15" borderId="46" xfId="6" applyFont="1" applyFill="1" applyBorder="1" applyAlignment="1">
      <alignment horizontal="center" vertical="center"/>
    </xf>
    <xf numFmtId="0" fontId="15" fillId="9" borderId="63" xfId="6" applyFont="1" applyFill="1" applyBorder="1" applyAlignment="1">
      <alignment horizontal="center"/>
    </xf>
    <xf numFmtId="0" fontId="15" fillId="15" borderId="56" xfId="6" applyFont="1" applyFill="1" applyBorder="1" applyAlignment="1">
      <alignment vertical="center"/>
    </xf>
    <xf numFmtId="0" fontId="15" fillId="15" borderId="58" xfId="6" applyFont="1" applyFill="1" applyBorder="1" applyAlignment="1">
      <alignment vertical="center"/>
    </xf>
    <xf numFmtId="0" fontId="15" fillId="15" borderId="50" xfId="6" applyFont="1" applyFill="1" applyBorder="1" applyAlignment="1">
      <alignment horizontal="center" vertical="center" wrapText="1"/>
    </xf>
    <xf numFmtId="0" fontId="15" fillId="15" borderId="52" xfId="6" applyFont="1" applyFill="1" applyBorder="1" applyAlignment="1">
      <alignment horizontal="center" vertical="center" wrapText="1"/>
    </xf>
    <xf numFmtId="0" fontId="15" fillId="15" borderId="47" xfId="6" applyFont="1" applyFill="1" applyBorder="1" applyAlignment="1">
      <alignment horizontal="center" vertical="center"/>
    </xf>
    <xf numFmtId="0" fontId="15" fillId="15" borderId="49" xfId="6" applyFont="1" applyFill="1" applyBorder="1" applyAlignment="1">
      <alignment horizontal="center" vertical="center"/>
    </xf>
    <xf numFmtId="0" fontId="15" fillId="15" borderId="39" xfId="6" applyFont="1" applyFill="1" applyBorder="1" applyAlignment="1">
      <alignment horizontal="center"/>
    </xf>
    <xf numFmtId="0" fontId="15" fillId="15" borderId="40" xfId="6" applyFont="1" applyFill="1" applyBorder="1" applyAlignment="1">
      <alignment horizontal="center"/>
    </xf>
    <xf numFmtId="0" fontId="15" fillId="15" borderId="41" xfId="6" applyFont="1" applyFill="1" applyBorder="1" applyAlignment="1">
      <alignment horizontal="center"/>
    </xf>
    <xf numFmtId="0" fontId="15" fillId="15" borderId="50" xfId="6" applyFont="1" applyFill="1" applyBorder="1" applyAlignment="1">
      <alignment horizontal="center"/>
    </xf>
    <xf numFmtId="0" fontId="15" fillId="15" borderId="47" xfId="6" applyFont="1" applyFill="1" applyBorder="1" applyAlignment="1">
      <alignment horizontal="center"/>
    </xf>
    <xf numFmtId="0" fontId="77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15" fillId="9" borderId="53" xfId="6" applyFont="1" applyFill="1" applyBorder="1" applyAlignment="1">
      <alignment horizontal="center"/>
    </xf>
    <xf numFmtId="0" fontId="15" fillId="9" borderId="54" xfId="6" applyFont="1" applyFill="1" applyBorder="1" applyAlignment="1">
      <alignment horizontal="center"/>
    </xf>
    <xf numFmtId="0" fontId="15" fillId="9" borderId="55" xfId="6" applyFont="1" applyFill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73" fillId="0" borderId="3" xfId="0" applyFont="1" applyBorder="1" applyAlignment="1">
      <alignment horizontal="center"/>
    </xf>
    <xf numFmtId="0" fontId="32" fillId="0" borderId="0" xfId="0" applyFont="1" applyAlignment="1">
      <alignment horizontal="center"/>
    </xf>
    <xf numFmtId="14" fontId="31" fillId="0" borderId="3" xfId="0" applyNumberFormat="1" applyFont="1" applyBorder="1" applyAlignment="1">
      <alignment horizontal="center"/>
    </xf>
    <xf numFmtId="14" fontId="31" fillId="0" borderId="0" xfId="0" applyNumberFormat="1" applyFont="1" applyAlignment="1">
      <alignment horizontal="center"/>
    </xf>
    <xf numFmtId="0" fontId="35" fillId="12" borderId="60" xfId="0" applyFont="1" applyFill="1" applyBorder="1" applyAlignment="1">
      <alignment horizontal="center"/>
    </xf>
    <xf numFmtId="0" fontId="35" fillId="12" borderId="61" xfId="0" applyFont="1" applyFill="1" applyBorder="1" applyAlignment="1">
      <alignment horizontal="center"/>
    </xf>
    <xf numFmtId="0" fontId="35" fillId="12" borderId="62" xfId="0" applyFont="1" applyFill="1" applyBorder="1" applyAlignment="1">
      <alignment horizontal="center"/>
    </xf>
    <xf numFmtId="0" fontId="31" fillId="11" borderId="4" xfId="0" applyFont="1" applyFill="1" applyBorder="1" applyAlignment="1">
      <alignment horizontal="center" vertical="center"/>
    </xf>
    <xf numFmtId="0" fontId="31" fillId="11" borderId="11" xfId="0" applyFont="1" applyFill="1" applyBorder="1" applyAlignment="1">
      <alignment horizontal="center" vertical="center"/>
    </xf>
    <xf numFmtId="0" fontId="75" fillId="11" borderId="5" xfId="0" applyFont="1" applyFill="1" applyBorder="1" applyAlignment="1">
      <alignment horizontal="center"/>
    </xf>
    <xf numFmtId="0" fontId="31" fillId="11" borderId="26" xfId="0" applyFont="1" applyFill="1" applyBorder="1" applyAlignment="1">
      <alignment horizontal="center"/>
    </xf>
    <xf numFmtId="0" fontId="31" fillId="11" borderId="6" xfId="0" applyFont="1" applyFill="1" applyBorder="1" applyAlignment="1">
      <alignment horizontal="center"/>
    </xf>
    <xf numFmtId="0" fontId="31" fillId="11" borderId="7" xfId="0" applyFont="1" applyFill="1" applyBorder="1" applyAlignment="1">
      <alignment horizontal="center"/>
    </xf>
    <xf numFmtId="0" fontId="31" fillId="11" borderId="8" xfId="0" applyFont="1" applyFill="1" applyBorder="1" applyAlignment="1">
      <alignment horizontal="center"/>
    </xf>
    <xf numFmtId="0" fontId="74" fillId="10" borderId="60" xfId="0" applyFont="1" applyFill="1" applyBorder="1" applyAlignment="1">
      <alignment horizontal="center"/>
    </xf>
    <xf numFmtId="0" fontId="32" fillId="10" borderId="61" xfId="0" applyFont="1" applyFill="1" applyBorder="1" applyAlignment="1">
      <alignment horizontal="center"/>
    </xf>
    <xf numFmtId="0" fontId="32" fillId="10" borderId="62" xfId="0" applyFont="1" applyFill="1" applyBorder="1" applyAlignment="1">
      <alignment horizontal="center"/>
    </xf>
    <xf numFmtId="0" fontId="31" fillId="11" borderId="5" xfId="0" applyFont="1" applyFill="1" applyBorder="1" applyAlignment="1">
      <alignment horizontal="center"/>
    </xf>
    <xf numFmtId="0" fontId="31" fillId="11" borderId="12" xfId="0" applyFont="1" applyFill="1" applyBorder="1" applyAlignment="1">
      <alignment horizontal="center"/>
    </xf>
    <xf numFmtId="0" fontId="69" fillId="0" borderId="0" xfId="25" applyFont="1" applyAlignment="1">
      <alignment horizontal="center"/>
    </xf>
    <xf numFmtId="0" fontId="58" fillId="0" borderId="0" xfId="25" applyFont="1" applyAlignment="1">
      <alignment horizontal="center"/>
    </xf>
    <xf numFmtId="49" fontId="61" fillId="19" borderId="90" xfId="25" applyNumberFormat="1" applyFont="1" applyFill="1" applyBorder="1" applyAlignment="1">
      <alignment horizontal="center"/>
    </xf>
    <xf numFmtId="49" fontId="61" fillId="19" borderId="63" xfId="25" applyNumberFormat="1" applyFont="1" applyFill="1" applyBorder="1" applyAlignment="1">
      <alignment horizontal="center"/>
    </xf>
    <xf numFmtId="49" fontId="61" fillId="19" borderId="66" xfId="25" applyNumberFormat="1" applyFont="1" applyFill="1" applyBorder="1" applyAlignment="1">
      <alignment horizontal="center"/>
    </xf>
    <xf numFmtId="0" fontId="60" fillId="18" borderId="2" xfId="25" applyFont="1" applyFill="1" applyBorder="1" applyAlignment="1">
      <alignment horizontal="center"/>
    </xf>
    <xf numFmtId="0" fontId="60" fillId="18" borderId="90" xfId="25" applyFont="1" applyFill="1" applyBorder="1" applyAlignment="1">
      <alignment horizontal="center"/>
    </xf>
    <xf numFmtId="0" fontId="66" fillId="18" borderId="2" xfId="25" applyFont="1" applyFill="1" applyBorder="1" applyAlignment="1">
      <alignment horizontal="center"/>
    </xf>
    <xf numFmtId="0" fontId="66" fillId="18" borderId="63" xfId="25" applyFont="1" applyFill="1" applyBorder="1" applyAlignment="1">
      <alignment horizontal="center"/>
    </xf>
    <xf numFmtId="0" fontId="68" fillId="0" borderId="0" xfId="25" applyFont="1" applyAlignment="1">
      <alignment horizontal="center"/>
    </xf>
    <xf numFmtId="0" fontId="28" fillId="0" borderId="0" xfId="25" applyFont="1" applyAlignment="1">
      <alignment horizontal="left"/>
    </xf>
    <xf numFmtId="0" fontId="30" fillId="0" borderId="0" xfId="25" applyFont="1" applyAlignment="1">
      <alignment horizontal="left"/>
    </xf>
    <xf numFmtId="0" fontId="60" fillId="0" borderId="0" xfId="25" applyFont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3" fillId="11" borderId="3" xfId="0" applyFont="1" applyFill="1" applyBorder="1" applyAlignment="1">
      <alignment horizontal="center"/>
    </xf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na" xfId="0" builtinId="0" customBuiltin="1"/>
    <cellStyle name="Normálna 2" xfId="20" xr:uid="{00000000-0005-0000-0000-00000F000000}"/>
    <cellStyle name="Normálna 2 2 2" xfId="25" xr:uid="{00000000-0005-0000-0000-000010000000}"/>
    <cellStyle name="Normálna 3" xfId="22" xr:uid="{00000000-0005-0000-0000-000011000000}"/>
    <cellStyle name="Normálna 4" xfId="23" xr:uid="{00000000-0005-0000-0000-000012000000}"/>
    <cellStyle name="Normálne 2 2" xfId="24" xr:uid="{00000000-0005-0000-0000-000013000000}"/>
    <cellStyle name="normálne_Hárok1" xfId="21" xr:uid="{00000000-0005-0000-0000-000014000000}"/>
    <cellStyle name="Note" xfId="15" xr:uid="{00000000-0005-0000-0000-000015000000}"/>
    <cellStyle name="Result" xfId="16" xr:uid="{00000000-0005-0000-0000-000016000000}"/>
    <cellStyle name="Status" xfId="17" xr:uid="{00000000-0005-0000-0000-000017000000}"/>
    <cellStyle name="Text" xfId="18" xr:uid="{00000000-0005-0000-0000-000018000000}"/>
    <cellStyle name="Warning" xfId="1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385538" cy="5486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utovsky\dhz\Users\HP\Documents\Documents\dhz\OV%20DPO\Dospel&#237;\S&#250;&#357;a&#382;e%20PHL%202012\Spi&#353;sk&#253;%20&#352;tiavni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live\Documents\Hasi&#269;i\Deti\POMH%202024\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live/Documents/Hasi&#269;i/Deti/POMH%202024/2024%20MH%20Lu&#269;ivn&#22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utovsky\dhz\Documents%20and%20Settings\a11528\Plocha\Sp.Teplic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utovsky\dhz\Users\HP\Documents\Documents\dhz\OV%20DPO\Dospel&#237;\S&#250;&#357;a&#382;e%20PHL%202012\Sv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utovsky\dhz\Users\HP\Documents\Documents\dhz\OV%20DPO\Dospel&#237;\S&#250;&#357;a&#382;e%20PHL%202012\MMlynic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utovsky\dhz\Users\HP\Documents\Documents\dhz\OV%20DPO\Dospel&#237;\S&#250;&#357;a&#382;e%20PHL%202012\&#352;t&#244;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 Štiavnik"/>
      <sheetName val="Hist."/>
      <sheetName val="PHL-M"/>
      <sheetName val="PHL-Ž"/>
    </sheetNames>
    <sheetDataSet>
      <sheetData sheetId="0">
        <row r="6">
          <cell r="F6">
            <v>16.989999999999998</v>
          </cell>
        </row>
        <row r="26">
          <cell r="F26" t="str">
            <v>NP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"/>
      <sheetName val="Hárok2"/>
      <sheetName val="Hárok3"/>
    </sheetNames>
    <sheetDataSet>
      <sheetData sheetId="0" refreshError="1">
        <row r="6">
          <cell r="F6">
            <v>18.79</v>
          </cell>
        </row>
        <row r="30">
          <cell r="F30">
            <v>21.04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úťaž"/>
      <sheetName val="Hist."/>
      <sheetName val="PHL muži"/>
      <sheetName val="PHL ženy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lynica"/>
      <sheetName val="hist."/>
      <sheetName val="Hárok2"/>
      <sheetName val="Hárok3"/>
    </sheetNames>
    <sheetDataSet>
      <sheetData sheetId="0" refreshError="1">
        <row r="6">
          <cell r="H6">
            <v>16.809999999999999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tôla"/>
      <sheetName val="Hist."/>
      <sheetName val="PHL-M"/>
      <sheetName val="PHL-Ž"/>
    </sheetNames>
    <sheetDataSet>
      <sheetData sheetId="0">
        <row r="6">
          <cell r="H6">
            <v>20</v>
          </cell>
        </row>
        <row r="34">
          <cell r="H34">
            <v>10</v>
          </cell>
        </row>
      </sheetData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topLeftCell="A25" workbookViewId="0">
      <selection activeCell="S4" sqref="S4"/>
    </sheetView>
  </sheetViews>
  <sheetFormatPr defaultRowHeight="12.75"/>
  <cols>
    <col min="2" max="2" width="6.140625" customWidth="1"/>
    <col min="3" max="3" width="6" customWidth="1"/>
    <col min="4" max="4" width="21.28515625" customWidth="1"/>
    <col min="5" max="5" width="7.85546875" customWidth="1"/>
    <col min="6" max="6" width="5.85546875" customWidth="1"/>
    <col min="7" max="7" width="8.140625" customWidth="1"/>
    <col min="8" max="8" width="7.28515625" customWidth="1"/>
    <col min="9" max="9" width="5.42578125" customWidth="1"/>
    <col min="10" max="10" width="9.7109375" customWidth="1"/>
    <col min="11" max="11" width="6.85546875" customWidth="1"/>
    <col min="12" max="12" width="5.85546875" customWidth="1"/>
    <col min="13" max="13" width="7.42578125" customWidth="1"/>
    <col min="14" max="14" width="6.7109375" customWidth="1"/>
    <col min="15" max="15" width="10.85546875" customWidth="1"/>
    <col min="16" max="16" width="9.85546875" customWidth="1"/>
    <col min="17" max="17" width="7.7109375" customWidth="1"/>
  </cols>
  <sheetData>
    <row r="1" spans="2:17" ht="15">
      <c r="B1" s="317" t="s">
        <v>264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</row>
    <row r="2" spans="2:17" ht="15">
      <c r="B2" s="318" t="s">
        <v>267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</row>
    <row r="3" spans="2:17" ht="15.75" thickBot="1">
      <c r="B3" s="319" t="s">
        <v>45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</row>
    <row r="4" spans="2:17" ht="13.5" thickBot="1">
      <c r="B4" s="320" t="s">
        <v>129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2"/>
    </row>
    <row r="5" spans="2:17" ht="15.75">
      <c r="B5" s="306" t="s">
        <v>0</v>
      </c>
      <c r="C5" s="308" t="s">
        <v>1</v>
      </c>
      <c r="D5" s="310" t="s">
        <v>2</v>
      </c>
      <c r="E5" s="312" t="s">
        <v>3</v>
      </c>
      <c r="F5" s="313"/>
      <c r="G5" s="314"/>
      <c r="H5" s="315" t="s">
        <v>4</v>
      </c>
      <c r="I5" s="313"/>
      <c r="J5" s="316"/>
      <c r="K5" s="312" t="s">
        <v>251</v>
      </c>
      <c r="L5" s="313"/>
      <c r="M5" s="314"/>
      <c r="N5" s="107"/>
      <c r="O5" s="295" t="s">
        <v>5</v>
      </c>
      <c r="P5" s="301" t="s">
        <v>6</v>
      </c>
      <c r="Q5" s="303" t="s">
        <v>7</v>
      </c>
    </row>
    <row r="6" spans="2:17" ht="21.75" thickBot="1">
      <c r="B6" s="307"/>
      <c r="C6" s="309"/>
      <c r="D6" s="311"/>
      <c r="E6" s="108" t="s">
        <v>8</v>
      </c>
      <c r="F6" s="109" t="s">
        <v>9</v>
      </c>
      <c r="G6" s="110" t="s">
        <v>10</v>
      </c>
      <c r="H6" s="111" t="s">
        <v>8</v>
      </c>
      <c r="I6" s="109" t="s">
        <v>9</v>
      </c>
      <c r="J6" s="112" t="s">
        <v>10</v>
      </c>
      <c r="K6" s="108" t="s">
        <v>8</v>
      </c>
      <c r="L6" s="109" t="s">
        <v>9</v>
      </c>
      <c r="M6" s="110" t="s">
        <v>10</v>
      </c>
      <c r="N6" s="113" t="s">
        <v>11</v>
      </c>
      <c r="O6" s="296"/>
      <c r="P6" s="302"/>
      <c r="Q6" s="304"/>
    </row>
    <row r="7" spans="2:17" ht="13.5">
      <c r="B7" s="114" t="s">
        <v>12</v>
      </c>
      <c r="C7" s="127">
        <v>16</v>
      </c>
      <c r="D7" s="247" t="s">
        <v>53</v>
      </c>
      <c r="E7" s="79">
        <v>48.5</v>
      </c>
      <c r="F7" s="80">
        <v>0</v>
      </c>
      <c r="G7" s="81">
        <f t="shared" ref="G7:G25" si="0">SUM(E7:F7)</f>
        <v>48.5</v>
      </c>
      <c r="H7" s="79">
        <v>41.1</v>
      </c>
      <c r="I7" s="82">
        <v>0</v>
      </c>
      <c r="J7" s="124">
        <f t="shared" ref="J7:J25" si="1">SUM(H7:I7)</f>
        <v>41.1</v>
      </c>
      <c r="K7" s="79">
        <v>15.2</v>
      </c>
      <c r="L7" s="82">
        <v>0</v>
      </c>
      <c r="M7" s="83">
        <f t="shared" ref="M7:M25" si="2">SUM(K7,L7)</f>
        <v>15.2</v>
      </c>
      <c r="N7" s="84">
        <v>2</v>
      </c>
      <c r="O7" s="129">
        <f t="shared" ref="O7:O25" si="3">SUM(G7,J7,M7,)-N7</f>
        <v>102.8</v>
      </c>
      <c r="P7" s="85">
        <f t="shared" ref="P7:P25" si="4">SUM(O7-$O$7)</f>
        <v>0</v>
      </c>
      <c r="Q7" s="245">
        <v>20</v>
      </c>
    </row>
    <row r="8" spans="2:17" ht="13.5">
      <c r="B8" s="115" t="s">
        <v>13</v>
      </c>
      <c r="C8" s="128">
        <v>6</v>
      </c>
      <c r="D8" s="248" t="s">
        <v>55</v>
      </c>
      <c r="E8" s="64">
        <v>52.7</v>
      </c>
      <c r="F8" s="1">
        <v>0</v>
      </c>
      <c r="G8" s="65">
        <f t="shared" si="0"/>
        <v>52.7</v>
      </c>
      <c r="H8" s="64">
        <v>43.8</v>
      </c>
      <c r="I8" s="2">
        <v>0</v>
      </c>
      <c r="J8" s="125">
        <f t="shared" si="1"/>
        <v>43.8</v>
      </c>
      <c r="K8" s="64">
        <v>16.100000000000001</v>
      </c>
      <c r="L8" s="2">
        <v>0</v>
      </c>
      <c r="M8" s="71">
        <f t="shared" si="2"/>
        <v>16.100000000000001</v>
      </c>
      <c r="N8" s="74">
        <v>4</v>
      </c>
      <c r="O8" s="130">
        <f t="shared" si="3"/>
        <v>108.6</v>
      </c>
      <c r="P8" s="76">
        <f t="shared" si="4"/>
        <v>5.7999999999999972</v>
      </c>
      <c r="Q8" s="246">
        <v>19</v>
      </c>
    </row>
    <row r="9" spans="2:17" ht="13.5">
      <c r="B9" s="115" t="s">
        <v>14</v>
      </c>
      <c r="C9" s="128">
        <v>13</v>
      </c>
      <c r="D9" s="248" t="s">
        <v>48</v>
      </c>
      <c r="E9" s="64">
        <v>49.8</v>
      </c>
      <c r="F9" s="1">
        <v>0</v>
      </c>
      <c r="G9" s="65">
        <f t="shared" si="0"/>
        <v>49.8</v>
      </c>
      <c r="H9" s="64">
        <v>42.7</v>
      </c>
      <c r="I9" s="2">
        <v>0</v>
      </c>
      <c r="J9" s="125">
        <f t="shared" si="1"/>
        <v>42.7</v>
      </c>
      <c r="K9" s="64">
        <v>18.3</v>
      </c>
      <c r="L9" s="2">
        <v>0</v>
      </c>
      <c r="M9" s="71">
        <f t="shared" si="2"/>
        <v>18.3</v>
      </c>
      <c r="N9" s="74">
        <v>2</v>
      </c>
      <c r="O9" s="130">
        <f t="shared" si="3"/>
        <v>108.8</v>
      </c>
      <c r="P9" s="76">
        <f t="shared" si="4"/>
        <v>6</v>
      </c>
      <c r="Q9" s="246">
        <v>18</v>
      </c>
    </row>
    <row r="10" spans="2:17" ht="13.5">
      <c r="B10" s="115" t="s">
        <v>15</v>
      </c>
      <c r="C10" s="128">
        <v>4</v>
      </c>
      <c r="D10" s="248" t="s">
        <v>61</v>
      </c>
      <c r="E10" s="64">
        <v>52.2</v>
      </c>
      <c r="F10" s="1">
        <v>0</v>
      </c>
      <c r="G10" s="65">
        <f t="shared" si="0"/>
        <v>52.2</v>
      </c>
      <c r="H10" s="64">
        <v>44.1</v>
      </c>
      <c r="I10" s="2">
        <v>0</v>
      </c>
      <c r="J10" s="125">
        <f t="shared" si="1"/>
        <v>44.1</v>
      </c>
      <c r="K10" s="64">
        <v>14.6</v>
      </c>
      <c r="L10" s="2">
        <v>0</v>
      </c>
      <c r="M10" s="71">
        <f t="shared" si="2"/>
        <v>14.6</v>
      </c>
      <c r="N10" s="74">
        <v>2</v>
      </c>
      <c r="O10" s="130">
        <f t="shared" si="3"/>
        <v>108.9</v>
      </c>
      <c r="P10" s="76">
        <f t="shared" si="4"/>
        <v>6.1000000000000085</v>
      </c>
      <c r="Q10" s="246">
        <v>17</v>
      </c>
    </row>
    <row r="11" spans="2:17" ht="13.5">
      <c r="B11" s="115" t="s">
        <v>16</v>
      </c>
      <c r="C11" s="128">
        <v>5</v>
      </c>
      <c r="D11" s="248" t="s">
        <v>254</v>
      </c>
      <c r="E11" s="64">
        <v>51.4</v>
      </c>
      <c r="F11" s="1">
        <v>0</v>
      </c>
      <c r="G11" s="65">
        <f t="shared" si="0"/>
        <v>51.4</v>
      </c>
      <c r="H11" s="64">
        <v>47.5</v>
      </c>
      <c r="I11" s="2">
        <v>0</v>
      </c>
      <c r="J11" s="125">
        <f t="shared" si="1"/>
        <v>47.5</v>
      </c>
      <c r="K11" s="64">
        <v>18.100000000000001</v>
      </c>
      <c r="L11" s="2">
        <v>0</v>
      </c>
      <c r="M11" s="71">
        <f t="shared" si="2"/>
        <v>18.100000000000001</v>
      </c>
      <c r="N11" s="74">
        <v>2</v>
      </c>
      <c r="O11" s="130">
        <f t="shared" si="3"/>
        <v>115</v>
      </c>
      <c r="P11" s="76">
        <f t="shared" si="4"/>
        <v>12.200000000000003</v>
      </c>
      <c r="Q11" s="246">
        <v>16</v>
      </c>
    </row>
    <row r="12" spans="2:17" ht="13.5">
      <c r="B12" s="115" t="s">
        <v>17</v>
      </c>
      <c r="C12" s="128">
        <v>17</v>
      </c>
      <c r="D12" s="248" t="s">
        <v>47</v>
      </c>
      <c r="E12" s="64">
        <v>56.4</v>
      </c>
      <c r="F12" s="1">
        <v>0</v>
      </c>
      <c r="G12" s="65">
        <f t="shared" si="0"/>
        <v>56.4</v>
      </c>
      <c r="H12" s="64">
        <v>51.4</v>
      </c>
      <c r="I12" s="2">
        <v>0</v>
      </c>
      <c r="J12" s="125">
        <f t="shared" si="1"/>
        <v>51.4</v>
      </c>
      <c r="K12" s="64">
        <v>16.5</v>
      </c>
      <c r="L12" s="2">
        <v>0</v>
      </c>
      <c r="M12" s="71">
        <f t="shared" si="2"/>
        <v>16.5</v>
      </c>
      <c r="N12" s="74">
        <v>6</v>
      </c>
      <c r="O12" s="130">
        <f t="shared" si="3"/>
        <v>118.3</v>
      </c>
      <c r="P12" s="76">
        <f t="shared" si="4"/>
        <v>15.5</v>
      </c>
      <c r="Q12" s="246">
        <v>15</v>
      </c>
    </row>
    <row r="13" spans="2:17" ht="13.5">
      <c r="B13" s="115" t="s">
        <v>18</v>
      </c>
      <c r="C13" s="128">
        <v>2</v>
      </c>
      <c r="D13" s="248" t="s">
        <v>253</v>
      </c>
      <c r="E13" s="64">
        <v>58.3</v>
      </c>
      <c r="F13" s="1">
        <v>0</v>
      </c>
      <c r="G13" s="65">
        <f t="shared" si="0"/>
        <v>58.3</v>
      </c>
      <c r="H13" s="64">
        <v>46.6</v>
      </c>
      <c r="I13" s="2">
        <v>0</v>
      </c>
      <c r="J13" s="125">
        <f t="shared" si="1"/>
        <v>46.6</v>
      </c>
      <c r="K13" s="64">
        <v>17.5</v>
      </c>
      <c r="L13" s="2">
        <v>0</v>
      </c>
      <c r="M13" s="71">
        <f t="shared" si="2"/>
        <v>17.5</v>
      </c>
      <c r="N13" s="74">
        <v>4</v>
      </c>
      <c r="O13" s="130">
        <f t="shared" si="3"/>
        <v>118.4</v>
      </c>
      <c r="P13" s="76">
        <f t="shared" si="4"/>
        <v>15.600000000000009</v>
      </c>
      <c r="Q13" s="246">
        <v>14</v>
      </c>
    </row>
    <row r="14" spans="2:17" ht="13.5">
      <c r="B14" s="115" t="s">
        <v>19</v>
      </c>
      <c r="C14" s="128">
        <v>20</v>
      </c>
      <c r="D14" s="248" t="s">
        <v>67</v>
      </c>
      <c r="E14" s="64">
        <v>53.1</v>
      </c>
      <c r="F14" s="1">
        <v>2</v>
      </c>
      <c r="G14" s="65">
        <f t="shared" si="0"/>
        <v>55.1</v>
      </c>
      <c r="H14" s="64">
        <v>47</v>
      </c>
      <c r="I14" s="2">
        <v>0</v>
      </c>
      <c r="J14" s="125">
        <f t="shared" si="1"/>
        <v>47</v>
      </c>
      <c r="K14" s="64">
        <v>20.8</v>
      </c>
      <c r="L14" s="2">
        <v>2</v>
      </c>
      <c r="M14" s="71">
        <f t="shared" si="2"/>
        <v>22.8</v>
      </c>
      <c r="N14" s="74">
        <v>4</v>
      </c>
      <c r="O14" s="130">
        <f t="shared" si="3"/>
        <v>120.89999999999999</v>
      </c>
      <c r="P14" s="76">
        <f t="shared" si="4"/>
        <v>18.099999999999994</v>
      </c>
      <c r="Q14" s="246">
        <v>13</v>
      </c>
    </row>
    <row r="15" spans="2:17" ht="13.5">
      <c r="B15" s="115" t="s">
        <v>20</v>
      </c>
      <c r="C15" s="128">
        <v>8</v>
      </c>
      <c r="D15" s="248" t="s">
        <v>46</v>
      </c>
      <c r="E15" s="66">
        <v>58.2</v>
      </c>
      <c r="F15" s="1">
        <v>0</v>
      </c>
      <c r="G15" s="65">
        <f t="shared" si="0"/>
        <v>58.2</v>
      </c>
      <c r="H15" s="66">
        <v>51.7</v>
      </c>
      <c r="I15" s="3">
        <v>0</v>
      </c>
      <c r="J15" s="125">
        <f t="shared" si="1"/>
        <v>51.7</v>
      </c>
      <c r="K15" s="66">
        <v>18</v>
      </c>
      <c r="L15" s="3">
        <v>0</v>
      </c>
      <c r="M15" s="71">
        <f t="shared" si="2"/>
        <v>18</v>
      </c>
      <c r="N15" s="75">
        <v>4</v>
      </c>
      <c r="O15" s="130">
        <f t="shared" si="3"/>
        <v>123.9</v>
      </c>
      <c r="P15" s="76">
        <f t="shared" si="4"/>
        <v>21.100000000000009</v>
      </c>
      <c r="Q15" s="246">
        <v>12</v>
      </c>
    </row>
    <row r="16" spans="2:17" ht="13.5">
      <c r="B16" s="115" t="s">
        <v>21</v>
      </c>
      <c r="C16" s="128">
        <v>23</v>
      </c>
      <c r="D16" s="248" t="s">
        <v>49</v>
      </c>
      <c r="E16" s="64">
        <v>60.6</v>
      </c>
      <c r="F16" s="1">
        <v>0</v>
      </c>
      <c r="G16" s="65">
        <f t="shared" si="0"/>
        <v>60.6</v>
      </c>
      <c r="H16" s="64">
        <v>51.4</v>
      </c>
      <c r="I16" s="2">
        <v>2</v>
      </c>
      <c r="J16" s="125">
        <f t="shared" si="1"/>
        <v>53.4</v>
      </c>
      <c r="K16" s="64">
        <v>20</v>
      </c>
      <c r="L16" s="2">
        <v>0</v>
      </c>
      <c r="M16" s="71">
        <f t="shared" si="2"/>
        <v>20</v>
      </c>
      <c r="N16" s="74">
        <v>8</v>
      </c>
      <c r="O16" s="131">
        <f t="shared" si="3"/>
        <v>126</v>
      </c>
      <c r="P16" s="76">
        <f t="shared" si="4"/>
        <v>23.200000000000003</v>
      </c>
      <c r="Q16" s="246">
        <v>11</v>
      </c>
    </row>
    <row r="17" spans="2:17" ht="13.5">
      <c r="B17" s="115" t="s">
        <v>22</v>
      </c>
      <c r="C17" s="128">
        <v>21</v>
      </c>
      <c r="D17" s="248" t="s">
        <v>66</v>
      </c>
      <c r="E17" s="64">
        <v>61.8</v>
      </c>
      <c r="F17" s="1">
        <v>0</v>
      </c>
      <c r="G17" s="65">
        <f t="shared" si="0"/>
        <v>61.8</v>
      </c>
      <c r="H17" s="64">
        <v>53.1</v>
      </c>
      <c r="I17" s="2">
        <v>2</v>
      </c>
      <c r="J17" s="125">
        <f t="shared" si="1"/>
        <v>55.1</v>
      </c>
      <c r="K17" s="64">
        <v>23.1</v>
      </c>
      <c r="L17" s="2">
        <v>0</v>
      </c>
      <c r="M17" s="71">
        <f t="shared" si="2"/>
        <v>23.1</v>
      </c>
      <c r="N17" s="74">
        <v>8</v>
      </c>
      <c r="O17" s="130">
        <f t="shared" si="3"/>
        <v>132</v>
      </c>
      <c r="P17" s="76">
        <f t="shared" si="4"/>
        <v>29.200000000000003</v>
      </c>
      <c r="Q17" s="246">
        <v>10</v>
      </c>
    </row>
    <row r="18" spans="2:17" ht="13.5">
      <c r="B18" s="115" t="s">
        <v>23</v>
      </c>
      <c r="C18" s="128">
        <v>10</v>
      </c>
      <c r="D18" s="248" t="s">
        <v>62</v>
      </c>
      <c r="E18" s="64">
        <v>65.7</v>
      </c>
      <c r="F18" s="1">
        <v>0</v>
      </c>
      <c r="G18" s="65">
        <f t="shared" si="0"/>
        <v>65.7</v>
      </c>
      <c r="H18" s="64">
        <v>54.8</v>
      </c>
      <c r="I18" s="2">
        <v>0</v>
      </c>
      <c r="J18" s="125">
        <f t="shared" si="1"/>
        <v>54.8</v>
      </c>
      <c r="K18" s="64">
        <v>19.7</v>
      </c>
      <c r="L18" s="2">
        <v>0</v>
      </c>
      <c r="M18" s="71">
        <f t="shared" si="2"/>
        <v>19.7</v>
      </c>
      <c r="N18" s="74">
        <v>6</v>
      </c>
      <c r="O18" s="130">
        <f t="shared" si="3"/>
        <v>134.19999999999999</v>
      </c>
      <c r="P18" s="76">
        <f t="shared" si="4"/>
        <v>31.399999999999991</v>
      </c>
      <c r="Q18" s="246">
        <v>9</v>
      </c>
    </row>
    <row r="19" spans="2:17" ht="13.5">
      <c r="B19" s="115" t="s">
        <v>24</v>
      </c>
      <c r="C19" s="128">
        <v>24</v>
      </c>
      <c r="D19" s="248" t="s">
        <v>68</v>
      </c>
      <c r="E19" s="64">
        <v>65.599999999999994</v>
      </c>
      <c r="F19" s="1">
        <v>2</v>
      </c>
      <c r="G19" s="65">
        <f t="shared" si="0"/>
        <v>67.599999999999994</v>
      </c>
      <c r="H19" s="64">
        <v>57.8</v>
      </c>
      <c r="I19" s="2">
        <v>2</v>
      </c>
      <c r="J19" s="125">
        <f t="shared" si="1"/>
        <v>59.8</v>
      </c>
      <c r="K19" s="64">
        <v>23.7</v>
      </c>
      <c r="L19" s="2">
        <v>0</v>
      </c>
      <c r="M19" s="71">
        <f t="shared" si="2"/>
        <v>23.7</v>
      </c>
      <c r="N19" s="74">
        <v>6</v>
      </c>
      <c r="O19" s="130">
        <f t="shared" si="3"/>
        <v>145.1</v>
      </c>
      <c r="P19" s="76">
        <f t="shared" si="4"/>
        <v>42.3</v>
      </c>
      <c r="Q19" s="246">
        <v>8</v>
      </c>
    </row>
    <row r="20" spans="2:17" ht="13.5">
      <c r="B20" s="115" t="s">
        <v>25</v>
      </c>
      <c r="C20" s="128">
        <v>9</v>
      </c>
      <c r="D20" s="248" t="s">
        <v>56</v>
      </c>
      <c r="E20" s="64">
        <v>70.2</v>
      </c>
      <c r="F20" s="1">
        <v>0</v>
      </c>
      <c r="G20" s="65">
        <f t="shared" si="0"/>
        <v>70.2</v>
      </c>
      <c r="H20" s="64">
        <v>57</v>
      </c>
      <c r="I20" s="2">
        <v>0</v>
      </c>
      <c r="J20" s="125">
        <f t="shared" si="1"/>
        <v>57</v>
      </c>
      <c r="K20" s="64">
        <v>23</v>
      </c>
      <c r="L20" s="2">
        <v>2</v>
      </c>
      <c r="M20" s="71">
        <f t="shared" si="2"/>
        <v>25</v>
      </c>
      <c r="N20" s="74">
        <v>6</v>
      </c>
      <c r="O20" s="130">
        <f t="shared" si="3"/>
        <v>146.19999999999999</v>
      </c>
      <c r="P20" s="76">
        <f t="shared" si="4"/>
        <v>43.399999999999991</v>
      </c>
      <c r="Q20" s="246">
        <v>7</v>
      </c>
    </row>
    <row r="21" spans="2:17" ht="13.5">
      <c r="B21" s="115" t="s">
        <v>26</v>
      </c>
      <c r="C21" s="128">
        <v>18</v>
      </c>
      <c r="D21" s="248" t="s">
        <v>54</v>
      </c>
      <c r="E21" s="64">
        <v>74</v>
      </c>
      <c r="F21" s="1">
        <v>0</v>
      </c>
      <c r="G21" s="65">
        <f t="shared" si="0"/>
        <v>74</v>
      </c>
      <c r="H21" s="64">
        <v>57.2</v>
      </c>
      <c r="I21" s="2">
        <v>0</v>
      </c>
      <c r="J21" s="125">
        <f t="shared" si="1"/>
        <v>57.2</v>
      </c>
      <c r="K21" s="64">
        <v>23.5</v>
      </c>
      <c r="L21" s="2">
        <v>0</v>
      </c>
      <c r="M21" s="71">
        <f t="shared" si="2"/>
        <v>23.5</v>
      </c>
      <c r="N21" s="74">
        <v>8</v>
      </c>
      <c r="O21" s="130">
        <f t="shared" si="3"/>
        <v>146.69999999999999</v>
      </c>
      <c r="P21" s="76">
        <f t="shared" si="4"/>
        <v>43.899999999999991</v>
      </c>
      <c r="Q21" s="246">
        <v>6</v>
      </c>
    </row>
    <row r="22" spans="2:17" ht="13.5">
      <c r="B22" s="115" t="s">
        <v>27</v>
      </c>
      <c r="C22" s="128">
        <v>14</v>
      </c>
      <c r="D22" s="248" t="s">
        <v>71</v>
      </c>
      <c r="E22" s="64">
        <v>72.7</v>
      </c>
      <c r="F22" s="1">
        <v>0</v>
      </c>
      <c r="G22" s="65">
        <f t="shared" si="0"/>
        <v>72.7</v>
      </c>
      <c r="H22" s="64">
        <v>56.3</v>
      </c>
      <c r="I22" s="2">
        <v>0</v>
      </c>
      <c r="J22" s="125">
        <f t="shared" si="1"/>
        <v>56.3</v>
      </c>
      <c r="K22" s="64">
        <v>32.299999999999997</v>
      </c>
      <c r="L22" s="2">
        <v>2</v>
      </c>
      <c r="M22" s="71">
        <f t="shared" si="2"/>
        <v>34.299999999999997</v>
      </c>
      <c r="N22" s="74">
        <v>6</v>
      </c>
      <c r="O22" s="130">
        <f t="shared" si="3"/>
        <v>157.30000000000001</v>
      </c>
      <c r="P22" s="76">
        <f t="shared" si="4"/>
        <v>54.500000000000014</v>
      </c>
      <c r="Q22" s="246">
        <v>5</v>
      </c>
    </row>
    <row r="23" spans="2:17" ht="13.5">
      <c r="B23" s="115" t="s">
        <v>28</v>
      </c>
      <c r="C23" s="128">
        <v>27</v>
      </c>
      <c r="D23" s="248" t="s">
        <v>70</v>
      </c>
      <c r="E23" s="64">
        <v>83.4</v>
      </c>
      <c r="F23" s="1">
        <v>0</v>
      </c>
      <c r="G23" s="65">
        <f t="shared" si="0"/>
        <v>83.4</v>
      </c>
      <c r="H23" s="64">
        <v>65.099999999999994</v>
      </c>
      <c r="I23" s="2">
        <v>2</v>
      </c>
      <c r="J23" s="125">
        <f t="shared" si="1"/>
        <v>67.099999999999994</v>
      </c>
      <c r="K23" s="64">
        <v>20.9</v>
      </c>
      <c r="L23" s="2">
        <v>0</v>
      </c>
      <c r="M23" s="71">
        <f t="shared" si="2"/>
        <v>20.9</v>
      </c>
      <c r="N23" s="74">
        <v>8</v>
      </c>
      <c r="O23" s="130">
        <f t="shared" si="3"/>
        <v>163.4</v>
      </c>
      <c r="P23" s="76">
        <f t="shared" si="4"/>
        <v>60.600000000000009</v>
      </c>
      <c r="Q23" s="246">
        <v>4</v>
      </c>
    </row>
    <row r="24" spans="2:17" ht="13.5">
      <c r="B24" s="115" t="s">
        <v>29</v>
      </c>
      <c r="C24" s="128">
        <v>25</v>
      </c>
      <c r="D24" s="248" t="s">
        <v>69</v>
      </c>
      <c r="E24" s="64">
        <v>89.4</v>
      </c>
      <c r="F24" s="1">
        <v>2</v>
      </c>
      <c r="G24" s="65">
        <f t="shared" si="0"/>
        <v>91.4</v>
      </c>
      <c r="H24" s="64">
        <v>62.6</v>
      </c>
      <c r="I24" s="2">
        <v>0</v>
      </c>
      <c r="J24" s="125">
        <f t="shared" si="1"/>
        <v>62.6</v>
      </c>
      <c r="K24" s="64">
        <v>39</v>
      </c>
      <c r="L24" s="2">
        <v>2</v>
      </c>
      <c r="M24" s="71">
        <f t="shared" si="2"/>
        <v>41</v>
      </c>
      <c r="N24" s="74">
        <v>8</v>
      </c>
      <c r="O24" s="130">
        <f t="shared" si="3"/>
        <v>187</v>
      </c>
      <c r="P24" s="76">
        <f t="shared" si="4"/>
        <v>84.2</v>
      </c>
      <c r="Q24" s="246">
        <v>3</v>
      </c>
    </row>
    <row r="25" spans="2:17" ht="13.5">
      <c r="B25" s="115" t="s">
        <v>30</v>
      </c>
      <c r="C25" s="128">
        <v>12</v>
      </c>
      <c r="D25" s="248" t="s">
        <v>64</v>
      </c>
      <c r="E25" s="64">
        <v>98.5</v>
      </c>
      <c r="F25" s="1">
        <v>0</v>
      </c>
      <c r="G25" s="65">
        <f t="shared" si="0"/>
        <v>98.5</v>
      </c>
      <c r="H25" s="64">
        <v>59.2</v>
      </c>
      <c r="I25" s="2">
        <v>0</v>
      </c>
      <c r="J25" s="125">
        <f t="shared" si="1"/>
        <v>59.2</v>
      </c>
      <c r="K25" s="64">
        <v>40.299999999999997</v>
      </c>
      <c r="L25" s="2">
        <v>0</v>
      </c>
      <c r="M25" s="71">
        <f t="shared" si="2"/>
        <v>40.299999999999997</v>
      </c>
      <c r="N25" s="74">
        <v>6</v>
      </c>
      <c r="O25" s="130">
        <f t="shared" si="3"/>
        <v>192</v>
      </c>
      <c r="P25" s="76">
        <f t="shared" si="4"/>
        <v>89.2</v>
      </c>
      <c r="Q25" s="246">
        <v>2</v>
      </c>
    </row>
    <row r="26" spans="2:17" ht="13.5">
      <c r="B26" s="115" t="s">
        <v>90</v>
      </c>
      <c r="C26" s="128"/>
      <c r="D26" s="249" t="s">
        <v>72</v>
      </c>
      <c r="E26" s="64"/>
      <c r="F26" s="1"/>
      <c r="G26" s="65"/>
      <c r="H26" s="64"/>
      <c r="I26" s="2"/>
      <c r="J26" s="125"/>
      <c r="K26" s="64"/>
      <c r="L26" s="2"/>
      <c r="M26" s="71"/>
      <c r="N26" s="74"/>
      <c r="O26" s="77"/>
      <c r="P26" s="76"/>
      <c r="Q26" s="86"/>
    </row>
    <row r="27" spans="2:17" ht="14.25" thickBot="1">
      <c r="B27" s="116" t="s">
        <v>151</v>
      </c>
      <c r="C27" s="244">
        <v>11</v>
      </c>
      <c r="D27" s="250" t="s">
        <v>63</v>
      </c>
      <c r="E27" s="67">
        <v>82.7</v>
      </c>
      <c r="F27" s="68">
        <v>0</v>
      </c>
      <c r="G27" s="69">
        <f t="shared" ref="G27" si="5">SUM(E27:F27)</f>
        <v>82.7</v>
      </c>
      <c r="H27" s="67">
        <v>61.5</v>
      </c>
      <c r="I27" s="72">
        <v>2</v>
      </c>
      <c r="J27" s="126">
        <f t="shared" ref="J27" si="6">SUM(H27:I27)</f>
        <v>63.5</v>
      </c>
      <c r="K27" s="67">
        <v>46.4</v>
      </c>
      <c r="L27" s="72">
        <v>0</v>
      </c>
      <c r="M27" s="73">
        <f t="shared" ref="M27" si="7">SUM(K27,L27)</f>
        <v>46.4</v>
      </c>
      <c r="N27" s="74">
        <v>6</v>
      </c>
      <c r="O27" s="78">
        <f t="shared" ref="O27" si="8">SUM(G27,J27,M27,)-N27</f>
        <v>186.6</v>
      </c>
      <c r="P27" s="88"/>
      <c r="Q27" s="89"/>
    </row>
    <row r="28" spans="2:17" ht="13.5" thickBot="1">
      <c r="B28" s="305" t="s">
        <v>33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</row>
    <row r="29" spans="2:17" ht="15.75">
      <c r="B29" s="306" t="s">
        <v>0</v>
      </c>
      <c r="C29" s="308" t="s">
        <v>1</v>
      </c>
      <c r="D29" s="310" t="s">
        <v>2</v>
      </c>
      <c r="E29" s="312" t="s">
        <v>3</v>
      </c>
      <c r="F29" s="313"/>
      <c r="G29" s="314"/>
      <c r="H29" s="315" t="s">
        <v>4</v>
      </c>
      <c r="I29" s="313"/>
      <c r="J29" s="316"/>
      <c r="K29" s="312" t="s">
        <v>251</v>
      </c>
      <c r="L29" s="313"/>
      <c r="M29" s="314"/>
      <c r="N29" s="107"/>
      <c r="O29" s="295" t="s">
        <v>5</v>
      </c>
      <c r="P29" s="297" t="s">
        <v>6</v>
      </c>
      <c r="Q29" s="299" t="s">
        <v>7</v>
      </c>
    </row>
    <row r="30" spans="2:17" ht="21.75" thickBot="1">
      <c r="B30" s="307"/>
      <c r="C30" s="309"/>
      <c r="D30" s="311"/>
      <c r="E30" s="108" t="s">
        <v>8</v>
      </c>
      <c r="F30" s="109" t="s">
        <v>9</v>
      </c>
      <c r="G30" s="110" t="s">
        <v>10</v>
      </c>
      <c r="H30" s="111" t="s">
        <v>8</v>
      </c>
      <c r="I30" s="109" t="s">
        <v>9</v>
      </c>
      <c r="J30" s="112" t="s">
        <v>10</v>
      </c>
      <c r="K30" s="108" t="s">
        <v>8</v>
      </c>
      <c r="L30" s="109" t="s">
        <v>9</v>
      </c>
      <c r="M30" s="110" t="s">
        <v>10</v>
      </c>
      <c r="N30" s="113" t="s">
        <v>11</v>
      </c>
      <c r="O30" s="296"/>
      <c r="P30" s="298"/>
      <c r="Q30" s="300"/>
    </row>
    <row r="31" spans="2:17" ht="13.5">
      <c r="B31" s="251" t="s">
        <v>12</v>
      </c>
      <c r="C31" s="252">
        <v>3</v>
      </c>
      <c r="D31" s="262" t="s">
        <v>61</v>
      </c>
      <c r="E31" s="253">
        <v>58.2</v>
      </c>
      <c r="F31" s="254">
        <v>0</v>
      </c>
      <c r="G31" s="81">
        <f t="shared" ref="G31:G37" si="9">SUM(E31:F31)</f>
        <v>58.2</v>
      </c>
      <c r="H31" s="255">
        <v>53.6</v>
      </c>
      <c r="I31" s="256">
        <v>0</v>
      </c>
      <c r="J31" s="257">
        <f t="shared" ref="J31:J37" si="10">SUM(H31:I31)</f>
        <v>53.6</v>
      </c>
      <c r="K31" s="253">
        <v>20.5</v>
      </c>
      <c r="L31" s="256">
        <v>0</v>
      </c>
      <c r="M31" s="83">
        <f t="shared" ref="M31:M37" si="11">SUM(K31,L31)</f>
        <v>20.5</v>
      </c>
      <c r="N31" s="258">
        <v>4</v>
      </c>
      <c r="O31" s="259">
        <f t="shared" ref="O31:O37" si="12">SUM(G31,J31,M31,)-N31</f>
        <v>128.30000000000001</v>
      </c>
      <c r="P31" s="260">
        <f t="shared" ref="P31:P37" si="13">SUM(O31-$O$31)</f>
        <v>0</v>
      </c>
      <c r="Q31" s="261">
        <v>20</v>
      </c>
    </row>
    <row r="32" spans="2:17" ht="13.5">
      <c r="B32" s="117" t="s">
        <v>13</v>
      </c>
      <c r="C32" s="90">
        <v>1</v>
      </c>
      <c r="D32" s="263" t="s">
        <v>252</v>
      </c>
      <c r="E32" s="93">
        <v>61.6</v>
      </c>
      <c r="F32" s="4">
        <v>0</v>
      </c>
      <c r="G32" s="65">
        <f t="shared" si="9"/>
        <v>61.6</v>
      </c>
      <c r="H32" s="91">
        <v>51.8</v>
      </c>
      <c r="I32" s="5">
        <v>0</v>
      </c>
      <c r="J32" s="70">
        <f t="shared" si="10"/>
        <v>51.8</v>
      </c>
      <c r="K32" s="93">
        <v>19.2</v>
      </c>
      <c r="L32" s="5">
        <v>0</v>
      </c>
      <c r="M32" s="71">
        <f t="shared" si="11"/>
        <v>19.2</v>
      </c>
      <c r="N32" s="98">
        <v>4</v>
      </c>
      <c r="O32" s="77">
        <f t="shared" si="12"/>
        <v>128.6</v>
      </c>
      <c r="P32" s="100">
        <f t="shared" si="13"/>
        <v>0.29999999999998295</v>
      </c>
      <c r="Q32" s="101">
        <v>19</v>
      </c>
    </row>
    <row r="33" spans="2:17" ht="13.5">
      <c r="B33" s="117" t="s">
        <v>14</v>
      </c>
      <c r="C33" s="90">
        <v>26</v>
      </c>
      <c r="D33" s="263" t="s">
        <v>58</v>
      </c>
      <c r="E33" s="93">
        <v>62.2</v>
      </c>
      <c r="F33" s="4">
        <v>0</v>
      </c>
      <c r="G33" s="65">
        <f t="shared" si="9"/>
        <v>62.2</v>
      </c>
      <c r="H33" s="91">
        <v>52.2</v>
      </c>
      <c r="I33" s="5">
        <v>0</v>
      </c>
      <c r="J33" s="70">
        <f t="shared" si="10"/>
        <v>52.2</v>
      </c>
      <c r="K33" s="93">
        <v>21.9</v>
      </c>
      <c r="L33" s="5">
        <v>2</v>
      </c>
      <c r="M33" s="71">
        <f t="shared" si="11"/>
        <v>23.9</v>
      </c>
      <c r="N33" s="98">
        <v>4</v>
      </c>
      <c r="O33" s="77">
        <f t="shared" si="12"/>
        <v>134.30000000000001</v>
      </c>
      <c r="P33" s="100">
        <f t="shared" si="13"/>
        <v>6</v>
      </c>
      <c r="Q33" s="101">
        <v>18</v>
      </c>
    </row>
    <row r="34" spans="2:17" ht="13.5">
      <c r="B34" s="117" t="s">
        <v>15</v>
      </c>
      <c r="C34" s="90">
        <v>15</v>
      </c>
      <c r="D34" s="263" t="s">
        <v>65</v>
      </c>
      <c r="E34" s="93">
        <v>65.099999999999994</v>
      </c>
      <c r="F34" s="4">
        <v>0</v>
      </c>
      <c r="G34" s="65">
        <f t="shared" si="9"/>
        <v>65.099999999999994</v>
      </c>
      <c r="H34" s="91">
        <v>55.6</v>
      </c>
      <c r="I34" s="5">
        <v>2</v>
      </c>
      <c r="J34" s="70">
        <f t="shared" si="10"/>
        <v>57.6</v>
      </c>
      <c r="K34" s="93">
        <v>26.1</v>
      </c>
      <c r="L34" s="5">
        <v>0</v>
      </c>
      <c r="M34" s="71">
        <f t="shared" si="11"/>
        <v>26.1</v>
      </c>
      <c r="N34" s="98">
        <v>6</v>
      </c>
      <c r="O34" s="77">
        <f t="shared" si="12"/>
        <v>142.79999999999998</v>
      </c>
      <c r="P34" s="100">
        <f t="shared" si="13"/>
        <v>14.499999999999972</v>
      </c>
      <c r="Q34" s="101">
        <v>17</v>
      </c>
    </row>
    <row r="35" spans="2:17" ht="13.5">
      <c r="B35" s="117" t="s">
        <v>16</v>
      </c>
      <c r="C35" s="90">
        <v>19</v>
      </c>
      <c r="D35" s="263" t="s">
        <v>59</v>
      </c>
      <c r="E35" s="94">
        <v>67.8</v>
      </c>
      <c r="F35" s="4">
        <v>0</v>
      </c>
      <c r="G35" s="65">
        <f t="shared" si="9"/>
        <v>67.8</v>
      </c>
      <c r="H35" s="92">
        <v>64.3</v>
      </c>
      <c r="I35" s="6">
        <v>0</v>
      </c>
      <c r="J35" s="70">
        <f t="shared" si="10"/>
        <v>64.3</v>
      </c>
      <c r="K35" s="94">
        <v>18.2</v>
      </c>
      <c r="L35" s="6">
        <v>0</v>
      </c>
      <c r="M35" s="71">
        <f t="shared" si="11"/>
        <v>18.2</v>
      </c>
      <c r="N35" s="99">
        <v>6</v>
      </c>
      <c r="O35" s="77">
        <f t="shared" si="12"/>
        <v>144.29999999999998</v>
      </c>
      <c r="P35" s="100">
        <f t="shared" si="13"/>
        <v>15.999999999999972</v>
      </c>
      <c r="Q35" s="101">
        <v>16</v>
      </c>
    </row>
    <row r="36" spans="2:17" ht="13.5">
      <c r="B36" s="117" t="s">
        <v>17</v>
      </c>
      <c r="C36" s="90">
        <v>28</v>
      </c>
      <c r="D36" s="263" t="s">
        <v>54</v>
      </c>
      <c r="E36" s="93">
        <v>67.900000000000006</v>
      </c>
      <c r="F36" s="4">
        <v>0</v>
      </c>
      <c r="G36" s="65">
        <f t="shared" si="9"/>
        <v>67.900000000000006</v>
      </c>
      <c r="H36" s="91">
        <v>66.099999999999994</v>
      </c>
      <c r="I36" s="5">
        <v>0</v>
      </c>
      <c r="J36" s="70">
        <f t="shared" si="10"/>
        <v>66.099999999999994</v>
      </c>
      <c r="K36" s="93">
        <v>25.6</v>
      </c>
      <c r="L36" s="5">
        <v>0</v>
      </c>
      <c r="M36" s="71">
        <f t="shared" si="11"/>
        <v>25.6</v>
      </c>
      <c r="N36" s="98">
        <v>6</v>
      </c>
      <c r="O36" s="77">
        <f t="shared" si="12"/>
        <v>153.6</v>
      </c>
      <c r="P36" s="100">
        <f t="shared" si="13"/>
        <v>25.299999999999983</v>
      </c>
      <c r="Q36" s="101">
        <v>15</v>
      </c>
    </row>
    <row r="37" spans="2:17" ht="14.25" thickBot="1">
      <c r="B37" s="118" t="s">
        <v>18</v>
      </c>
      <c r="C37" s="103">
        <v>7</v>
      </c>
      <c r="D37" s="264" t="s">
        <v>62</v>
      </c>
      <c r="E37" s="95">
        <v>60</v>
      </c>
      <c r="F37" s="96">
        <v>2</v>
      </c>
      <c r="G37" s="69">
        <f t="shared" si="9"/>
        <v>62</v>
      </c>
      <c r="H37" s="104">
        <v>70.900000000000006</v>
      </c>
      <c r="I37" s="97">
        <v>6</v>
      </c>
      <c r="J37" s="87">
        <f t="shared" si="10"/>
        <v>76.900000000000006</v>
      </c>
      <c r="K37" s="95">
        <v>39</v>
      </c>
      <c r="L37" s="97">
        <v>0</v>
      </c>
      <c r="M37" s="73">
        <f t="shared" si="11"/>
        <v>39</v>
      </c>
      <c r="N37" s="105">
        <v>6</v>
      </c>
      <c r="O37" s="78">
        <f t="shared" si="12"/>
        <v>171.9</v>
      </c>
      <c r="P37" s="106">
        <f t="shared" si="13"/>
        <v>43.599999999999994</v>
      </c>
      <c r="Q37" s="102">
        <v>14</v>
      </c>
    </row>
    <row r="38" spans="2:17">
      <c r="C38" s="279" t="s">
        <v>265</v>
      </c>
      <c r="D38" s="279"/>
    </row>
    <row r="39" spans="2:17">
      <c r="B39" s="280"/>
      <c r="C39" t="s">
        <v>90</v>
      </c>
      <c r="D39" s="278" t="s">
        <v>90</v>
      </c>
      <c r="N39" s="279" t="s">
        <v>266</v>
      </c>
      <c r="O39" s="279"/>
      <c r="P39" s="279"/>
      <c r="Q39" s="279"/>
    </row>
  </sheetData>
  <sortState xmlns:xlrd2="http://schemas.microsoft.com/office/spreadsheetml/2017/richdata2" ref="C7:O25">
    <sortCondition ref="O7:O25"/>
  </sortState>
  <mergeCells count="23">
    <mergeCell ref="B1:Q1"/>
    <mergeCell ref="B2:Q2"/>
    <mergeCell ref="B3:Q3"/>
    <mergeCell ref="B4:Q4"/>
    <mergeCell ref="B5:B6"/>
    <mergeCell ref="C5:C6"/>
    <mergeCell ref="D5:D6"/>
    <mergeCell ref="E5:G5"/>
    <mergeCell ref="H5:J5"/>
    <mergeCell ref="K5:M5"/>
    <mergeCell ref="O29:O30"/>
    <mergeCell ref="P29:P30"/>
    <mergeCell ref="Q29:Q30"/>
    <mergeCell ref="O5:O6"/>
    <mergeCell ref="P5:P6"/>
    <mergeCell ref="Q5:Q6"/>
    <mergeCell ref="B28:Q28"/>
    <mergeCell ref="B29:B30"/>
    <mergeCell ref="C29:C30"/>
    <mergeCell ref="D29:D30"/>
    <mergeCell ref="E29:G29"/>
    <mergeCell ref="H29:J29"/>
    <mergeCell ref="K29:M29"/>
  </mergeCells>
  <pageMargins left="0" right="0" top="0.39370078740157483" bottom="0.39370078740157483" header="0" footer="0"/>
  <pageSetup paperSize="9" scale="99" fitToWidth="0" fitToHeight="0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abSelected="1" topLeftCell="A25" workbookViewId="0">
      <selection activeCell="O42" sqref="O42"/>
    </sheetView>
  </sheetViews>
  <sheetFormatPr defaultRowHeight="12.75"/>
  <cols>
    <col min="1" max="1" width="5.7109375" customWidth="1"/>
    <col min="2" max="2" width="6.28515625" customWidth="1"/>
    <col min="3" max="3" width="29.42578125" customWidth="1"/>
    <col min="14" max="14" width="9.5703125" bestFit="1" customWidth="1"/>
  </cols>
  <sheetData>
    <row r="1" spans="1:16" ht="15.75">
      <c r="A1" s="323" t="s">
        <v>255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6" ht="15.75">
      <c r="A2" s="325" t="s">
        <v>256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</row>
    <row r="3" spans="1:16" ht="16.5" thickBot="1">
      <c r="A3" s="327" t="s">
        <v>45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</row>
    <row r="4" spans="1:16" ht="16.5" thickBot="1">
      <c r="A4" s="339" t="s">
        <v>129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1"/>
    </row>
    <row r="5" spans="1:16" ht="15.75">
      <c r="A5" s="332" t="s">
        <v>0</v>
      </c>
      <c r="B5" s="7" t="s">
        <v>34</v>
      </c>
      <c r="C5" s="342" t="s">
        <v>258</v>
      </c>
      <c r="D5" s="336" t="s">
        <v>35</v>
      </c>
      <c r="E5" s="337"/>
      <c r="F5" s="338"/>
      <c r="G5" s="336" t="s">
        <v>36</v>
      </c>
      <c r="H5" s="337"/>
      <c r="I5" s="338"/>
      <c r="J5" s="336" t="s">
        <v>3</v>
      </c>
      <c r="K5" s="337"/>
      <c r="L5" s="338"/>
      <c r="M5" s="8" t="s">
        <v>37</v>
      </c>
      <c r="N5" s="9" t="s">
        <v>38</v>
      </c>
      <c r="O5" s="7"/>
      <c r="P5" s="265" t="s">
        <v>7</v>
      </c>
    </row>
    <row r="6" spans="1:16" ht="16.5" thickBot="1">
      <c r="A6" s="333"/>
      <c r="B6" s="10" t="s">
        <v>39</v>
      </c>
      <c r="C6" s="343"/>
      <c r="D6" s="11" t="s">
        <v>8</v>
      </c>
      <c r="E6" s="12" t="s">
        <v>40</v>
      </c>
      <c r="F6" s="13" t="s">
        <v>38</v>
      </c>
      <c r="G6" s="11" t="s">
        <v>8</v>
      </c>
      <c r="H6" s="12" t="s">
        <v>40</v>
      </c>
      <c r="I6" s="13" t="s">
        <v>38</v>
      </c>
      <c r="J6" s="11" t="s">
        <v>8</v>
      </c>
      <c r="K6" s="12" t="s">
        <v>40</v>
      </c>
      <c r="L6" s="13" t="s">
        <v>38</v>
      </c>
      <c r="M6" s="14" t="s">
        <v>41</v>
      </c>
      <c r="N6" s="15" t="s">
        <v>42</v>
      </c>
      <c r="O6" s="10" t="s">
        <v>6</v>
      </c>
      <c r="P6" s="266" t="s">
        <v>43</v>
      </c>
    </row>
    <row r="7" spans="1:16">
      <c r="A7" s="16" t="s">
        <v>12</v>
      </c>
      <c r="B7" s="16">
        <v>30</v>
      </c>
      <c r="C7" s="273" t="s">
        <v>51</v>
      </c>
      <c r="D7" s="17">
        <v>59.1</v>
      </c>
      <c r="E7" s="18">
        <v>0</v>
      </c>
      <c r="F7" s="19">
        <f t="shared" ref="F7:F21" si="0">SUM(D7:E7)</f>
        <v>59.1</v>
      </c>
      <c r="G7" s="17">
        <v>33.299999999999997</v>
      </c>
      <c r="H7" s="18">
        <v>0</v>
      </c>
      <c r="I7" s="19">
        <f t="shared" ref="I7:I21" si="1">SUM(G7:H7)</f>
        <v>33.299999999999997</v>
      </c>
      <c r="J7" s="17">
        <v>85.7</v>
      </c>
      <c r="K7" s="18">
        <v>0</v>
      </c>
      <c r="L7" s="19">
        <f t="shared" ref="L7:L21" si="2">SUM(J7:K7)</f>
        <v>85.7</v>
      </c>
      <c r="M7" s="20">
        <v>6</v>
      </c>
      <c r="N7" s="61">
        <f t="shared" ref="N7:N21" si="3">SUM(F7,I7,L7)-M7</f>
        <v>172.10000000000002</v>
      </c>
      <c r="O7" s="21">
        <f t="shared" ref="O7:O19" si="4">N7-$N$7</f>
        <v>0</v>
      </c>
      <c r="P7" s="267" t="s">
        <v>73</v>
      </c>
    </row>
    <row r="8" spans="1:16">
      <c r="A8" s="22" t="s">
        <v>13</v>
      </c>
      <c r="B8" s="23">
        <v>11</v>
      </c>
      <c r="C8" s="274" t="s">
        <v>260</v>
      </c>
      <c r="D8" s="24">
        <v>67.3</v>
      </c>
      <c r="E8" s="25">
        <v>0</v>
      </c>
      <c r="F8" s="26">
        <f t="shared" si="0"/>
        <v>67.3</v>
      </c>
      <c r="G8" s="24">
        <v>28.2</v>
      </c>
      <c r="H8" s="25">
        <v>0</v>
      </c>
      <c r="I8" s="26">
        <f t="shared" si="1"/>
        <v>28.2</v>
      </c>
      <c r="J8" s="24">
        <v>91.5</v>
      </c>
      <c r="K8" s="25">
        <v>0</v>
      </c>
      <c r="L8" s="26">
        <f t="shared" si="2"/>
        <v>91.5</v>
      </c>
      <c r="M8" s="27">
        <v>10</v>
      </c>
      <c r="N8" s="62">
        <f t="shared" si="3"/>
        <v>177</v>
      </c>
      <c r="O8" s="28">
        <f>N8-$N$7</f>
        <v>4.8999999999999773</v>
      </c>
      <c r="P8" s="268">
        <v>20</v>
      </c>
    </row>
    <row r="9" spans="1:16">
      <c r="A9" s="23" t="s">
        <v>14</v>
      </c>
      <c r="B9" s="23">
        <v>17</v>
      </c>
      <c r="C9" s="274" t="s">
        <v>46</v>
      </c>
      <c r="D9" s="24">
        <v>71.5</v>
      </c>
      <c r="E9" s="25">
        <v>0</v>
      </c>
      <c r="F9" s="26">
        <f t="shared" si="0"/>
        <v>71.5</v>
      </c>
      <c r="G9" s="24">
        <v>26.2</v>
      </c>
      <c r="H9" s="25">
        <v>0</v>
      </c>
      <c r="I9" s="26">
        <f t="shared" si="1"/>
        <v>26.2</v>
      </c>
      <c r="J9" s="24">
        <v>83.2</v>
      </c>
      <c r="K9" s="25">
        <v>5</v>
      </c>
      <c r="L9" s="26">
        <f t="shared" si="2"/>
        <v>88.2</v>
      </c>
      <c r="M9" s="27">
        <v>8</v>
      </c>
      <c r="N9" s="62">
        <f t="shared" si="3"/>
        <v>177.9</v>
      </c>
      <c r="O9" s="28">
        <f t="shared" si="4"/>
        <v>5.7999999999999829</v>
      </c>
      <c r="P9" s="268">
        <v>19</v>
      </c>
    </row>
    <row r="10" spans="1:16">
      <c r="A10" s="22" t="s">
        <v>15</v>
      </c>
      <c r="B10" s="23">
        <v>29</v>
      </c>
      <c r="C10" s="274" t="s">
        <v>50</v>
      </c>
      <c r="D10" s="24">
        <v>63.2</v>
      </c>
      <c r="E10" s="25">
        <v>5</v>
      </c>
      <c r="F10" s="26">
        <f t="shared" si="0"/>
        <v>68.2</v>
      </c>
      <c r="G10" s="24">
        <v>30.7</v>
      </c>
      <c r="H10" s="25">
        <v>0</v>
      </c>
      <c r="I10" s="26">
        <f t="shared" si="1"/>
        <v>30.7</v>
      </c>
      <c r="J10" s="24">
        <v>88.9</v>
      </c>
      <c r="K10" s="25">
        <v>0</v>
      </c>
      <c r="L10" s="26">
        <f t="shared" si="2"/>
        <v>88.9</v>
      </c>
      <c r="M10" s="27">
        <v>8</v>
      </c>
      <c r="N10" s="62">
        <f t="shared" si="3"/>
        <v>179.8</v>
      </c>
      <c r="O10" s="28">
        <f t="shared" si="4"/>
        <v>7.6999999999999886</v>
      </c>
      <c r="P10" s="268">
        <v>18</v>
      </c>
    </row>
    <row r="11" spans="1:16">
      <c r="A11" s="23" t="s">
        <v>16</v>
      </c>
      <c r="B11" s="23">
        <v>23</v>
      </c>
      <c r="C11" s="274" t="s">
        <v>57</v>
      </c>
      <c r="D11" s="24">
        <v>57.9</v>
      </c>
      <c r="E11" s="25">
        <v>0</v>
      </c>
      <c r="F11" s="26">
        <f t="shared" si="0"/>
        <v>57.9</v>
      </c>
      <c r="G11" s="24">
        <v>53.4</v>
      </c>
      <c r="H11" s="25">
        <v>0</v>
      </c>
      <c r="I11" s="26">
        <f t="shared" si="1"/>
        <v>53.4</v>
      </c>
      <c r="J11" s="24">
        <v>81.099999999999994</v>
      </c>
      <c r="K11" s="25">
        <v>0</v>
      </c>
      <c r="L11" s="26">
        <f t="shared" si="2"/>
        <v>81.099999999999994</v>
      </c>
      <c r="M11" s="27">
        <v>10</v>
      </c>
      <c r="N11" s="62">
        <f t="shared" si="3"/>
        <v>182.39999999999998</v>
      </c>
      <c r="O11" s="28">
        <f t="shared" si="4"/>
        <v>10.299999999999955</v>
      </c>
      <c r="P11" s="268">
        <v>17</v>
      </c>
    </row>
    <row r="12" spans="1:16">
      <c r="A12" s="22" t="s">
        <v>17</v>
      </c>
      <c r="B12" s="23">
        <v>31</v>
      </c>
      <c r="C12" s="274" t="s">
        <v>52</v>
      </c>
      <c r="D12" s="24">
        <v>66.7</v>
      </c>
      <c r="E12" s="25">
        <v>0</v>
      </c>
      <c r="F12" s="26">
        <f t="shared" si="0"/>
        <v>66.7</v>
      </c>
      <c r="G12" s="24">
        <v>31.2</v>
      </c>
      <c r="H12" s="25">
        <v>5</v>
      </c>
      <c r="I12" s="26">
        <f t="shared" si="1"/>
        <v>36.200000000000003</v>
      </c>
      <c r="J12" s="24">
        <v>93.7</v>
      </c>
      <c r="K12" s="25">
        <v>0</v>
      </c>
      <c r="L12" s="26">
        <f t="shared" si="2"/>
        <v>93.7</v>
      </c>
      <c r="M12" s="27">
        <v>12</v>
      </c>
      <c r="N12" s="62">
        <f t="shared" si="3"/>
        <v>184.60000000000002</v>
      </c>
      <c r="O12" s="28">
        <f t="shared" si="4"/>
        <v>12.5</v>
      </c>
      <c r="P12" s="268" t="s">
        <v>73</v>
      </c>
    </row>
    <row r="13" spans="1:16">
      <c r="A13" s="23" t="s">
        <v>18</v>
      </c>
      <c r="B13" s="23">
        <v>26</v>
      </c>
      <c r="C13" s="274" t="s">
        <v>48</v>
      </c>
      <c r="D13" s="24">
        <v>64.099999999999994</v>
      </c>
      <c r="E13" s="25">
        <v>0</v>
      </c>
      <c r="F13" s="26">
        <f t="shared" si="0"/>
        <v>64.099999999999994</v>
      </c>
      <c r="G13" s="24">
        <v>34.9</v>
      </c>
      <c r="H13" s="25">
        <v>5</v>
      </c>
      <c r="I13" s="26">
        <f t="shared" si="1"/>
        <v>39.9</v>
      </c>
      <c r="J13" s="24">
        <v>86.9</v>
      </c>
      <c r="K13" s="25">
        <v>5</v>
      </c>
      <c r="L13" s="26">
        <f t="shared" si="2"/>
        <v>91.9</v>
      </c>
      <c r="M13" s="27">
        <v>8</v>
      </c>
      <c r="N13" s="62">
        <f t="shared" si="3"/>
        <v>187.9</v>
      </c>
      <c r="O13" s="28">
        <f t="shared" si="4"/>
        <v>15.799999999999983</v>
      </c>
      <c r="P13" s="268">
        <v>16</v>
      </c>
    </row>
    <row r="14" spans="1:16">
      <c r="A14" s="23" t="s">
        <v>19</v>
      </c>
      <c r="B14" s="23">
        <v>27</v>
      </c>
      <c r="C14" s="274" t="s">
        <v>67</v>
      </c>
      <c r="D14" s="24">
        <v>65.400000000000006</v>
      </c>
      <c r="E14" s="25">
        <v>0</v>
      </c>
      <c r="F14" s="26">
        <f t="shared" si="0"/>
        <v>65.400000000000006</v>
      </c>
      <c r="G14" s="24">
        <v>37.5</v>
      </c>
      <c r="H14" s="25">
        <v>0</v>
      </c>
      <c r="I14" s="26">
        <f t="shared" si="1"/>
        <v>37.5</v>
      </c>
      <c r="J14" s="24">
        <v>92</v>
      </c>
      <c r="K14" s="25">
        <v>5</v>
      </c>
      <c r="L14" s="26">
        <f t="shared" si="2"/>
        <v>97</v>
      </c>
      <c r="M14" s="27">
        <v>8</v>
      </c>
      <c r="N14" s="62">
        <f t="shared" si="3"/>
        <v>191.9</v>
      </c>
      <c r="O14" s="28">
        <f t="shared" si="4"/>
        <v>19.799999999999983</v>
      </c>
      <c r="P14" s="268">
        <v>15</v>
      </c>
    </row>
    <row r="15" spans="1:16">
      <c r="A15" s="23" t="s">
        <v>20</v>
      </c>
      <c r="B15" s="23">
        <v>1</v>
      </c>
      <c r="C15" s="274" t="s">
        <v>261</v>
      </c>
      <c r="D15" s="24">
        <v>71.5</v>
      </c>
      <c r="E15" s="25">
        <v>0</v>
      </c>
      <c r="F15" s="26">
        <f t="shared" si="0"/>
        <v>71.5</v>
      </c>
      <c r="G15" s="24">
        <v>30.4</v>
      </c>
      <c r="H15" s="25">
        <v>5</v>
      </c>
      <c r="I15" s="26">
        <f t="shared" si="1"/>
        <v>35.4</v>
      </c>
      <c r="J15" s="24">
        <v>100.5</v>
      </c>
      <c r="K15" s="25">
        <v>0</v>
      </c>
      <c r="L15" s="26">
        <f t="shared" si="2"/>
        <v>100.5</v>
      </c>
      <c r="M15" s="27">
        <v>12</v>
      </c>
      <c r="N15" s="62">
        <f t="shared" si="3"/>
        <v>195.4</v>
      </c>
      <c r="O15" s="28">
        <f t="shared" si="4"/>
        <v>23.299999999999983</v>
      </c>
      <c r="P15" s="268">
        <v>14</v>
      </c>
    </row>
    <row r="16" spans="1:16">
      <c r="A16" s="23" t="s">
        <v>21</v>
      </c>
      <c r="B16" s="22">
        <v>5</v>
      </c>
      <c r="C16" s="274" t="s">
        <v>205</v>
      </c>
      <c r="D16" s="24">
        <v>74.599999999999994</v>
      </c>
      <c r="E16" s="25">
        <v>0</v>
      </c>
      <c r="F16" s="26">
        <f t="shared" si="0"/>
        <v>74.599999999999994</v>
      </c>
      <c r="G16" s="24">
        <v>39.299999999999997</v>
      </c>
      <c r="H16" s="25">
        <v>0</v>
      </c>
      <c r="I16" s="26">
        <f t="shared" si="1"/>
        <v>39.299999999999997</v>
      </c>
      <c r="J16" s="24">
        <v>96.8</v>
      </c>
      <c r="K16" s="25">
        <v>0</v>
      </c>
      <c r="L16" s="26">
        <f t="shared" si="2"/>
        <v>96.8</v>
      </c>
      <c r="M16" s="27">
        <v>10</v>
      </c>
      <c r="N16" s="62">
        <f t="shared" si="3"/>
        <v>200.7</v>
      </c>
      <c r="O16" s="28">
        <f t="shared" si="4"/>
        <v>28.599999999999966</v>
      </c>
      <c r="P16" s="268">
        <v>13</v>
      </c>
    </row>
    <row r="17" spans="1:16">
      <c r="A17" s="23" t="s">
        <v>22</v>
      </c>
      <c r="B17" s="22">
        <v>6</v>
      </c>
      <c r="C17" s="274" t="s">
        <v>262</v>
      </c>
      <c r="D17" s="24">
        <v>70.400000000000006</v>
      </c>
      <c r="E17" s="25">
        <v>5</v>
      </c>
      <c r="F17" s="26">
        <f t="shared" si="0"/>
        <v>75.400000000000006</v>
      </c>
      <c r="G17" s="24">
        <v>37.1</v>
      </c>
      <c r="H17" s="25">
        <v>5</v>
      </c>
      <c r="I17" s="26">
        <f t="shared" si="1"/>
        <v>42.1</v>
      </c>
      <c r="J17" s="24">
        <v>101.4</v>
      </c>
      <c r="K17" s="25">
        <v>0</v>
      </c>
      <c r="L17" s="26">
        <f t="shared" si="2"/>
        <v>101.4</v>
      </c>
      <c r="M17" s="27">
        <v>10</v>
      </c>
      <c r="N17" s="62">
        <f t="shared" si="3"/>
        <v>208.9</v>
      </c>
      <c r="O17" s="28">
        <f t="shared" si="4"/>
        <v>36.799999999999983</v>
      </c>
      <c r="P17" s="268">
        <v>12</v>
      </c>
    </row>
    <row r="18" spans="1:16">
      <c r="A18" s="23" t="s">
        <v>23</v>
      </c>
      <c r="B18" s="22">
        <v>21</v>
      </c>
      <c r="C18" s="274" t="s">
        <v>47</v>
      </c>
      <c r="D18" s="24">
        <v>78.400000000000006</v>
      </c>
      <c r="E18" s="25">
        <v>0</v>
      </c>
      <c r="F18" s="26">
        <f t="shared" si="0"/>
        <v>78.400000000000006</v>
      </c>
      <c r="G18" s="24">
        <v>43.2</v>
      </c>
      <c r="H18" s="25">
        <v>0</v>
      </c>
      <c r="I18" s="26">
        <f t="shared" si="1"/>
        <v>43.2</v>
      </c>
      <c r="J18" s="24">
        <v>112.8</v>
      </c>
      <c r="K18" s="25">
        <v>0</v>
      </c>
      <c r="L18" s="26">
        <f t="shared" si="2"/>
        <v>112.8</v>
      </c>
      <c r="M18" s="27">
        <v>16</v>
      </c>
      <c r="N18" s="62">
        <f t="shared" si="3"/>
        <v>218.4</v>
      </c>
      <c r="O18" s="28">
        <f t="shared" si="4"/>
        <v>46.299999999999983</v>
      </c>
      <c r="P18" s="268">
        <v>11</v>
      </c>
    </row>
    <row r="19" spans="1:16">
      <c r="A19" s="22" t="s">
        <v>24</v>
      </c>
      <c r="B19" s="22">
        <v>33</v>
      </c>
      <c r="C19" s="274" t="s">
        <v>53</v>
      </c>
      <c r="D19" s="24">
        <v>78.099999999999994</v>
      </c>
      <c r="E19" s="25">
        <v>0</v>
      </c>
      <c r="F19" s="26">
        <f t="shared" si="0"/>
        <v>78.099999999999994</v>
      </c>
      <c r="G19" s="24">
        <v>40.700000000000003</v>
      </c>
      <c r="H19" s="25">
        <v>10</v>
      </c>
      <c r="I19" s="26">
        <f t="shared" si="1"/>
        <v>50.7</v>
      </c>
      <c r="J19" s="24">
        <v>111.8</v>
      </c>
      <c r="K19" s="25">
        <v>0</v>
      </c>
      <c r="L19" s="26">
        <f t="shared" si="2"/>
        <v>111.8</v>
      </c>
      <c r="M19" s="27">
        <v>16</v>
      </c>
      <c r="N19" s="62">
        <f t="shared" si="3"/>
        <v>224.60000000000002</v>
      </c>
      <c r="O19" s="28">
        <f t="shared" si="4"/>
        <v>52.5</v>
      </c>
      <c r="P19" s="268">
        <v>10</v>
      </c>
    </row>
    <row r="20" spans="1:16">
      <c r="A20" s="22" t="s">
        <v>25</v>
      </c>
      <c r="B20" s="22">
        <v>3</v>
      </c>
      <c r="C20" s="274" t="s">
        <v>263</v>
      </c>
      <c r="D20" s="24">
        <v>81.2</v>
      </c>
      <c r="E20" s="25">
        <v>0</v>
      </c>
      <c r="F20" s="26">
        <f t="shared" si="0"/>
        <v>81.2</v>
      </c>
      <c r="G20" s="24">
        <v>72.2</v>
      </c>
      <c r="H20" s="25">
        <v>10</v>
      </c>
      <c r="I20" s="26">
        <f t="shared" si="1"/>
        <v>82.2</v>
      </c>
      <c r="J20" s="24">
        <v>106.7</v>
      </c>
      <c r="K20" s="25">
        <v>0</v>
      </c>
      <c r="L20" s="26">
        <f t="shared" si="2"/>
        <v>106.7</v>
      </c>
      <c r="M20" s="27">
        <v>14</v>
      </c>
      <c r="N20" s="62">
        <f t="shared" si="3"/>
        <v>256.10000000000002</v>
      </c>
      <c r="O20" s="28">
        <f t="shared" ref="O20:O21" si="5">N20-$N$7</f>
        <v>84</v>
      </c>
      <c r="P20" s="268">
        <v>9</v>
      </c>
    </row>
    <row r="21" spans="1:16" ht="13.5" thickBot="1">
      <c r="A21" s="132" t="s">
        <v>26</v>
      </c>
      <c r="B21" s="132">
        <v>28</v>
      </c>
      <c r="C21" s="275" t="s">
        <v>49</v>
      </c>
      <c r="D21" s="133">
        <v>76.099999999999994</v>
      </c>
      <c r="E21" s="134">
        <v>10</v>
      </c>
      <c r="F21" s="135">
        <f t="shared" si="0"/>
        <v>86.1</v>
      </c>
      <c r="G21" s="133">
        <v>115.8</v>
      </c>
      <c r="H21" s="134">
        <v>10</v>
      </c>
      <c r="I21" s="135">
        <f t="shared" si="1"/>
        <v>125.8</v>
      </c>
      <c r="J21" s="133">
        <v>133.19999999999999</v>
      </c>
      <c r="K21" s="134">
        <v>5</v>
      </c>
      <c r="L21" s="135">
        <f t="shared" si="2"/>
        <v>138.19999999999999</v>
      </c>
      <c r="M21" s="136">
        <v>16</v>
      </c>
      <c r="N21" s="137">
        <f t="shared" si="3"/>
        <v>334.09999999999997</v>
      </c>
      <c r="O21" s="138">
        <f t="shared" si="5"/>
        <v>161.99999999999994</v>
      </c>
      <c r="P21" s="269">
        <v>8</v>
      </c>
    </row>
    <row r="22" spans="1:16" ht="16.5" thickBot="1">
      <c r="A22" s="329" t="s">
        <v>257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1"/>
    </row>
    <row r="23" spans="1:16" ht="15.75">
      <c r="A23" s="332" t="s">
        <v>0</v>
      </c>
      <c r="B23" s="7" t="s">
        <v>34</v>
      </c>
      <c r="C23" s="334" t="s">
        <v>259</v>
      </c>
      <c r="D23" s="336" t="s">
        <v>35</v>
      </c>
      <c r="E23" s="337"/>
      <c r="F23" s="338"/>
      <c r="G23" s="336" t="s">
        <v>36</v>
      </c>
      <c r="H23" s="337"/>
      <c r="I23" s="338"/>
      <c r="J23" s="336" t="s">
        <v>3</v>
      </c>
      <c r="K23" s="337"/>
      <c r="L23" s="338"/>
      <c r="M23" s="8" t="s">
        <v>44</v>
      </c>
      <c r="N23" s="9" t="s">
        <v>38</v>
      </c>
      <c r="O23" s="7"/>
      <c r="P23" s="265" t="s">
        <v>7</v>
      </c>
    </row>
    <row r="24" spans="1:16" ht="16.5" thickBot="1">
      <c r="A24" s="333"/>
      <c r="B24" s="123" t="s">
        <v>39</v>
      </c>
      <c r="C24" s="335"/>
      <c r="D24" s="30" t="s">
        <v>8</v>
      </c>
      <c r="E24" s="31" t="s">
        <v>40</v>
      </c>
      <c r="F24" s="32" t="s">
        <v>38</v>
      </c>
      <c r="G24" s="30" t="s">
        <v>8</v>
      </c>
      <c r="H24" s="31" t="s">
        <v>40</v>
      </c>
      <c r="I24" s="32" t="s">
        <v>38</v>
      </c>
      <c r="J24" s="30" t="s">
        <v>8</v>
      </c>
      <c r="K24" s="31" t="s">
        <v>40</v>
      </c>
      <c r="L24" s="32" t="s">
        <v>38</v>
      </c>
      <c r="M24" s="33" t="s">
        <v>41</v>
      </c>
      <c r="N24" s="34" t="s">
        <v>42</v>
      </c>
      <c r="O24" s="10" t="s">
        <v>6</v>
      </c>
      <c r="P24" s="266" t="s">
        <v>43</v>
      </c>
    </row>
    <row r="25" spans="1:16">
      <c r="A25" s="119" t="s">
        <v>12</v>
      </c>
      <c r="B25" s="35">
        <v>2</v>
      </c>
      <c r="C25" s="276" t="s">
        <v>252</v>
      </c>
      <c r="D25" s="36">
        <v>61.1</v>
      </c>
      <c r="E25" s="37">
        <v>0</v>
      </c>
      <c r="F25" s="19">
        <f t="shared" ref="F25:F36" si="6">SUM(D25:E25)</f>
        <v>61.1</v>
      </c>
      <c r="G25" s="36">
        <v>23.2</v>
      </c>
      <c r="H25" s="37">
        <v>0</v>
      </c>
      <c r="I25" s="19">
        <f t="shared" ref="I25:I36" si="7">SUM(G25:H25)</f>
        <v>23.2</v>
      </c>
      <c r="J25" s="36">
        <v>77.2</v>
      </c>
      <c r="K25" s="37">
        <v>0</v>
      </c>
      <c r="L25" s="19">
        <f t="shared" ref="L25:L36" si="8">SUM(J25:K25)</f>
        <v>77.2</v>
      </c>
      <c r="M25" s="38">
        <v>4</v>
      </c>
      <c r="N25" s="61">
        <f t="shared" ref="N25:N36" si="9">SUM(F25,I25,L25)-M25</f>
        <v>157.5</v>
      </c>
      <c r="O25" s="39">
        <f t="shared" ref="O25:O36" si="10">N25-$N$25</f>
        <v>0</v>
      </c>
      <c r="P25" s="270">
        <v>20</v>
      </c>
    </row>
    <row r="26" spans="1:16">
      <c r="A26" s="120" t="s">
        <v>13</v>
      </c>
      <c r="B26" s="40">
        <v>12</v>
      </c>
      <c r="C26" s="44" t="s">
        <v>54</v>
      </c>
      <c r="D26" s="41">
        <v>57.7</v>
      </c>
      <c r="E26" s="42">
        <v>5</v>
      </c>
      <c r="F26" s="26">
        <f t="shared" si="6"/>
        <v>62.7</v>
      </c>
      <c r="G26" s="41">
        <v>27.2</v>
      </c>
      <c r="H26" s="42">
        <v>5</v>
      </c>
      <c r="I26" s="43">
        <f t="shared" si="7"/>
        <v>32.200000000000003</v>
      </c>
      <c r="J26" s="41">
        <v>79.8</v>
      </c>
      <c r="K26" s="42">
        <v>0</v>
      </c>
      <c r="L26" s="43">
        <f t="shared" si="8"/>
        <v>79.8</v>
      </c>
      <c r="M26" s="44">
        <v>10</v>
      </c>
      <c r="N26" s="62">
        <f t="shared" si="9"/>
        <v>164.7</v>
      </c>
      <c r="O26" s="45">
        <f t="shared" si="10"/>
        <v>7.1999999999999886</v>
      </c>
      <c r="P26" s="271">
        <v>19</v>
      </c>
    </row>
    <row r="27" spans="1:16">
      <c r="A27" s="120" t="s">
        <v>14</v>
      </c>
      <c r="B27" s="46">
        <v>18</v>
      </c>
      <c r="C27" s="50" t="s">
        <v>46</v>
      </c>
      <c r="D27" s="41">
        <v>64.400000000000006</v>
      </c>
      <c r="E27" s="42">
        <v>0</v>
      </c>
      <c r="F27" s="26">
        <f t="shared" si="6"/>
        <v>64.400000000000006</v>
      </c>
      <c r="G27" s="41">
        <v>30.1</v>
      </c>
      <c r="H27" s="42">
        <v>0</v>
      </c>
      <c r="I27" s="43">
        <f t="shared" si="7"/>
        <v>30.1</v>
      </c>
      <c r="J27" s="41">
        <v>80.400000000000006</v>
      </c>
      <c r="K27" s="42">
        <v>0</v>
      </c>
      <c r="L27" s="43">
        <f t="shared" si="8"/>
        <v>80.400000000000006</v>
      </c>
      <c r="M27" s="44">
        <v>6</v>
      </c>
      <c r="N27" s="62">
        <f t="shared" si="9"/>
        <v>168.9</v>
      </c>
      <c r="O27" s="45">
        <f t="shared" si="10"/>
        <v>11.400000000000006</v>
      </c>
      <c r="P27" s="271">
        <v>18</v>
      </c>
    </row>
    <row r="28" spans="1:16">
      <c r="A28" s="120" t="s">
        <v>15</v>
      </c>
      <c r="B28" s="47">
        <v>19</v>
      </c>
      <c r="C28" s="277" t="s">
        <v>56</v>
      </c>
      <c r="D28" s="41">
        <v>62.5</v>
      </c>
      <c r="E28" s="42">
        <v>0</v>
      </c>
      <c r="F28" s="26">
        <f t="shared" si="6"/>
        <v>62.5</v>
      </c>
      <c r="G28" s="41">
        <v>28.6</v>
      </c>
      <c r="H28" s="42">
        <v>0</v>
      </c>
      <c r="I28" s="43">
        <f t="shared" si="7"/>
        <v>28.6</v>
      </c>
      <c r="J28" s="41">
        <v>88.8</v>
      </c>
      <c r="K28" s="42">
        <v>0</v>
      </c>
      <c r="L28" s="43">
        <f t="shared" si="8"/>
        <v>88.8</v>
      </c>
      <c r="M28" s="44">
        <v>8</v>
      </c>
      <c r="N28" s="62">
        <f t="shared" si="9"/>
        <v>171.89999999999998</v>
      </c>
      <c r="O28" s="45">
        <f t="shared" si="10"/>
        <v>14.399999999999977</v>
      </c>
      <c r="P28" s="271">
        <v>17</v>
      </c>
    </row>
    <row r="29" spans="1:16">
      <c r="A29" s="120" t="s">
        <v>16</v>
      </c>
      <c r="B29" s="47">
        <v>35</v>
      </c>
      <c r="C29" s="53" t="s">
        <v>63</v>
      </c>
      <c r="D29" s="41">
        <v>71.5</v>
      </c>
      <c r="E29" s="42">
        <v>0</v>
      </c>
      <c r="F29" s="26">
        <f t="shared" si="6"/>
        <v>71.5</v>
      </c>
      <c r="G29" s="41">
        <v>25.4</v>
      </c>
      <c r="H29" s="42">
        <v>0</v>
      </c>
      <c r="I29" s="43">
        <f t="shared" si="7"/>
        <v>25.4</v>
      </c>
      <c r="J29" s="41">
        <v>85.2</v>
      </c>
      <c r="K29" s="42">
        <v>0</v>
      </c>
      <c r="L29" s="43">
        <f t="shared" si="8"/>
        <v>85.2</v>
      </c>
      <c r="M29" s="44">
        <v>8</v>
      </c>
      <c r="N29" s="62">
        <f t="shared" si="9"/>
        <v>174.10000000000002</v>
      </c>
      <c r="O29" s="45">
        <f t="shared" si="10"/>
        <v>16.600000000000023</v>
      </c>
      <c r="P29" s="271">
        <v>16</v>
      </c>
    </row>
    <row r="30" spans="1:16">
      <c r="A30" s="120" t="s">
        <v>17</v>
      </c>
      <c r="B30" s="47">
        <v>16</v>
      </c>
      <c r="C30" s="53" t="s">
        <v>55</v>
      </c>
      <c r="D30" s="41">
        <v>60</v>
      </c>
      <c r="E30" s="42">
        <v>5</v>
      </c>
      <c r="F30" s="26">
        <f t="shared" si="6"/>
        <v>65</v>
      </c>
      <c r="G30" s="41">
        <v>25.9</v>
      </c>
      <c r="H30" s="42">
        <v>0</v>
      </c>
      <c r="I30" s="43">
        <f t="shared" si="7"/>
        <v>25.9</v>
      </c>
      <c r="J30" s="41">
        <v>83.4</v>
      </c>
      <c r="K30" s="42">
        <v>5</v>
      </c>
      <c r="L30" s="43">
        <f t="shared" si="8"/>
        <v>88.4</v>
      </c>
      <c r="M30" s="44">
        <v>4</v>
      </c>
      <c r="N30" s="62">
        <f t="shared" si="9"/>
        <v>175.3</v>
      </c>
      <c r="O30" s="45">
        <f t="shared" si="10"/>
        <v>17.800000000000011</v>
      </c>
      <c r="P30" s="271">
        <v>15</v>
      </c>
    </row>
    <row r="31" spans="1:16">
      <c r="A31" s="120" t="s">
        <v>18</v>
      </c>
      <c r="B31" s="47">
        <v>24</v>
      </c>
      <c r="C31" s="53" t="s">
        <v>50</v>
      </c>
      <c r="D31" s="41">
        <v>67.400000000000006</v>
      </c>
      <c r="E31" s="48">
        <v>0</v>
      </c>
      <c r="F31" s="26">
        <f t="shared" si="6"/>
        <v>67.400000000000006</v>
      </c>
      <c r="G31" s="49">
        <v>28.2</v>
      </c>
      <c r="H31" s="48">
        <v>0</v>
      </c>
      <c r="I31" s="43">
        <f t="shared" si="7"/>
        <v>28.2</v>
      </c>
      <c r="J31" s="49">
        <v>95.3</v>
      </c>
      <c r="K31" s="48">
        <v>0</v>
      </c>
      <c r="L31" s="43">
        <f t="shared" si="8"/>
        <v>95.3</v>
      </c>
      <c r="M31" s="50">
        <v>12</v>
      </c>
      <c r="N31" s="62">
        <f t="shared" si="9"/>
        <v>178.9</v>
      </c>
      <c r="O31" s="45">
        <f t="shared" si="10"/>
        <v>21.400000000000006</v>
      </c>
      <c r="P31" s="271">
        <v>14</v>
      </c>
    </row>
    <row r="32" spans="1:16">
      <c r="A32" s="121" t="s">
        <v>19</v>
      </c>
      <c r="B32" s="47">
        <v>8</v>
      </c>
      <c r="C32" s="53" t="s">
        <v>261</v>
      </c>
      <c r="D32" s="51">
        <v>70.2</v>
      </c>
      <c r="E32" s="52">
        <v>5</v>
      </c>
      <c r="F32" s="26">
        <f t="shared" si="6"/>
        <v>75.2</v>
      </c>
      <c r="G32" s="51">
        <v>29.5</v>
      </c>
      <c r="H32" s="52">
        <v>0</v>
      </c>
      <c r="I32" s="43">
        <f t="shared" si="7"/>
        <v>29.5</v>
      </c>
      <c r="J32" s="51">
        <v>94.6</v>
      </c>
      <c r="K32" s="52">
        <v>0</v>
      </c>
      <c r="L32" s="43">
        <f t="shared" si="8"/>
        <v>94.6</v>
      </c>
      <c r="M32" s="53">
        <v>10</v>
      </c>
      <c r="N32" s="62">
        <f t="shared" si="9"/>
        <v>189.3</v>
      </c>
      <c r="O32" s="54">
        <f t="shared" si="10"/>
        <v>31.800000000000011</v>
      </c>
      <c r="P32" s="271">
        <v>13</v>
      </c>
    </row>
    <row r="33" spans="1:16">
      <c r="A33" s="121" t="s">
        <v>20</v>
      </c>
      <c r="B33" s="47">
        <v>32</v>
      </c>
      <c r="C33" s="53" t="s">
        <v>59</v>
      </c>
      <c r="D33" s="51">
        <v>69.3</v>
      </c>
      <c r="E33" s="52">
        <v>5</v>
      </c>
      <c r="F33" s="26">
        <f t="shared" si="6"/>
        <v>74.3</v>
      </c>
      <c r="G33" s="51">
        <v>29.2</v>
      </c>
      <c r="H33" s="52">
        <v>10</v>
      </c>
      <c r="I33" s="43">
        <f t="shared" si="7"/>
        <v>39.200000000000003</v>
      </c>
      <c r="J33" s="51">
        <v>91.2</v>
      </c>
      <c r="K33" s="52">
        <v>5</v>
      </c>
      <c r="L33" s="43">
        <f t="shared" si="8"/>
        <v>96.2</v>
      </c>
      <c r="M33" s="53">
        <v>8</v>
      </c>
      <c r="N33" s="62">
        <f t="shared" si="9"/>
        <v>201.7</v>
      </c>
      <c r="O33" s="54">
        <f t="shared" si="10"/>
        <v>44.199999999999989</v>
      </c>
      <c r="P33" s="271">
        <v>12</v>
      </c>
    </row>
    <row r="34" spans="1:16">
      <c r="A34" s="121" t="s">
        <v>21</v>
      </c>
      <c r="B34" s="47">
        <v>22</v>
      </c>
      <c r="C34" s="53" t="s">
        <v>57</v>
      </c>
      <c r="D34" s="51">
        <v>77.599999999999994</v>
      </c>
      <c r="E34" s="52">
        <v>0</v>
      </c>
      <c r="F34" s="26">
        <f t="shared" si="6"/>
        <v>77.599999999999994</v>
      </c>
      <c r="G34" s="51">
        <v>49.1</v>
      </c>
      <c r="H34" s="52">
        <v>0</v>
      </c>
      <c r="I34" s="43">
        <f t="shared" si="7"/>
        <v>49.1</v>
      </c>
      <c r="J34" s="51">
        <v>90.1</v>
      </c>
      <c r="K34" s="52">
        <v>0</v>
      </c>
      <c r="L34" s="43">
        <f t="shared" si="8"/>
        <v>90.1</v>
      </c>
      <c r="M34" s="53">
        <v>12</v>
      </c>
      <c r="N34" s="62">
        <f t="shared" si="9"/>
        <v>204.79999999999998</v>
      </c>
      <c r="O34" s="54">
        <f t="shared" si="10"/>
        <v>47.299999999999983</v>
      </c>
      <c r="P34" s="271">
        <v>11</v>
      </c>
    </row>
    <row r="35" spans="1:16">
      <c r="A35" s="121" t="s">
        <v>22</v>
      </c>
      <c r="B35" s="47">
        <v>25</v>
      </c>
      <c r="C35" s="53" t="s">
        <v>58</v>
      </c>
      <c r="D35" s="51">
        <v>73.2</v>
      </c>
      <c r="E35" s="52">
        <v>5</v>
      </c>
      <c r="F35" s="26">
        <f t="shared" si="6"/>
        <v>78.2</v>
      </c>
      <c r="G35" s="51">
        <v>40.200000000000003</v>
      </c>
      <c r="H35" s="52">
        <v>5</v>
      </c>
      <c r="I35" s="43">
        <f t="shared" si="7"/>
        <v>45.2</v>
      </c>
      <c r="J35" s="51">
        <v>96.3</v>
      </c>
      <c r="K35" s="52">
        <v>0</v>
      </c>
      <c r="L35" s="43">
        <f t="shared" si="8"/>
        <v>96.3</v>
      </c>
      <c r="M35" s="53">
        <v>12</v>
      </c>
      <c r="N35" s="62">
        <f t="shared" si="9"/>
        <v>207.7</v>
      </c>
      <c r="O35" s="54">
        <f t="shared" si="10"/>
        <v>50.199999999999989</v>
      </c>
      <c r="P35" s="271">
        <v>10</v>
      </c>
    </row>
    <row r="36" spans="1:16" ht="13.5" thickBot="1">
      <c r="A36" s="122" t="s">
        <v>23</v>
      </c>
      <c r="B36" s="55">
        <v>34</v>
      </c>
      <c r="C36" s="59" t="s">
        <v>60</v>
      </c>
      <c r="D36" s="56">
        <v>74</v>
      </c>
      <c r="E36" s="57">
        <v>0</v>
      </c>
      <c r="F36" s="29">
        <f t="shared" si="6"/>
        <v>74</v>
      </c>
      <c r="G36" s="56">
        <v>43.1</v>
      </c>
      <c r="H36" s="57">
        <v>5</v>
      </c>
      <c r="I36" s="58">
        <f t="shared" si="7"/>
        <v>48.1</v>
      </c>
      <c r="J36" s="56">
        <v>103.5</v>
      </c>
      <c r="K36" s="57">
        <v>5</v>
      </c>
      <c r="L36" s="58">
        <f t="shared" si="8"/>
        <v>108.5</v>
      </c>
      <c r="M36" s="59">
        <v>12</v>
      </c>
      <c r="N36" s="63">
        <f t="shared" si="9"/>
        <v>218.6</v>
      </c>
      <c r="O36" s="60">
        <f t="shared" si="10"/>
        <v>61.099999999999994</v>
      </c>
      <c r="P36" s="272">
        <v>9</v>
      </c>
    </row>
    <row r="37" spans="1:16">
      <c r="A37" s="358" t="s">
        <v>268</v>
      </c>
      <c r="B37" t="s">
        <v>90</v>
      </c>
      <c r="C37" s="357" t="s">
        <v>90</v>
      </c>
    </row>
    <row r="38" spans="1:16">
      <c r="B38" t="s">
        <v>90</v>
      </c>
      <c r="C38" s="357"/>
      <c r="D38" s="279" t="s">
        <v>269</v>
      </c>
      <c r="E38" s="279"/>
      <c r="F38" s="279"/>
      <c r="G38" s="279"/>
      <c r="H38" s="279"/>
      <c r="I38" s="279"/>
      <c r="J38" s="279"/>
    </row>
    <row r="40" spans="1:16">
      <c r="K40" s="279" t="s">
        <v>270</v>
      </c>
    </row>
  </sheetData>
  <sortState xmlns:xlrd2="http://schemas.microsoft.com/office/spreadsheetml/2017/richdata2" ref="B25:N36">
    <sortCondition ref="N25:N36"/>
  </sortState>
  <mergeCells count="15">
    <mergeCell ref="A1:P1"/>
    <mergeCell ref="A2:P2"/>
    <mergeCell ref="A3:P3"/>
    <mergeCell ref="A22:P22"/>
    <mergeCell ref="A23:A24"/>
    <mergeCell ref="C23:C24"/>
    <mergeCell ref="D23:F23"/>
    <mergeCell ref="G23:I23"/>
    <mergeCell ref="J23:L23"/>
    <mergeCell ref="A4:P4"/>
    <mergeCell ref="A5:A6"/>
    <mergeCell ref="C5:C6"/>
    <mergeCell ref="D5:F5"/>
    <mergeCell ref="G5:I5"/>
    <mergeCell ref="J5:L5"/>
  </mergeCells>
  <pageMargins left="0" right="0" top="0.39370078740157483" bottom="0.39370078740157483" header="0" footer="0"/>
  <pageSetup paperSize="9" scale="92" pageOrder="overThenDown" orientation="landscape" useFirstPageNumber="1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8"/>
  <sheetViews>
    <sheetView topLeftCell="B46" workbookViewId="0">
      <selection activeCell="B17" sqref="B17"/>
    </sheetView>
  </sheetViews>
  <sheetFormatPr defaultColWidth="8.85546875" defaultRowHeight="12.75"/>
  <cols>
    <col min="1" max="1" width="2.85546875" style="140" customWidth="1"/>
    <col min="2" max="2" width="4.85546875" style="140" customWidth="1"/>
    <col min="3" max="3" width="21.85546875" style="140" customWidth="1"/>
    <col min="4" max="17" width="6" style="140" customWidth="1"/>
    <col min="18" max="16384" width="8.85546875" style="140"/>
  </cols>
  <sheetData>
    <row r="1" spans="1:17" ht="15.75">
      <c r="A1" s="288" t="s">
        <v>74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</row>
    <row r="2" spans="1:17" ht="15.75">
      <c r="A2" s="288" t="s">
        <v>75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</row>
    <row r="3" spans="1:17" ht="16.5" thickBot="1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13.5" thickBot="1">
      <c r="B4" s="141"/>
      <c r="C4" s="289" t="s">
        <v>76</v>
      </c>
      <c r="D4" s="142" t="s">
        <v>77</v>
      </c>
      <c r="E4" s="143" t="s">
        <v>78</v>
      </c>
      <c r="F4" s="143" t="s">
        <v>79</v>
      </c>
      <c r="G4" s="143" t="s">
        <v>80</v>
      </c>
      <c r="H4" s="143" t="s">
        <v>81</v>
      </c>
      <c r="I4" s="143" t="s">
        <v>82</v>
      </c>
      <c r="J4" s="144" t="s">
        <v>83</v>
      </c>
      <c r="K4" s="144" t="s">
        <v>84</v>
      </c>
      <c r="L4" s="144" t="s">
        <v>85</v>
      </c>
      <c r="M4" s="145" t="s">
        <v>86</v>
      </c>
      <c r="N4" s="145" t="s">
        <v>87</v>
      </c>
      <c r="O4" s="146" t="s">
        <v>88</v>
      </c>
      <c r="P4" s="147" t="s">
        <v>89</v>
      </c>
      <c r="Q4" s="148"/>
    </row>
    <row r="5" spans="1:17">
      <c r="B5" s="149"/>
      <c r="C5" s="290"/>
      <c r="D5" s="150"/>
      <c r="E5" s="150"/>
      <c r="F5" s="150" t="s">
        <v>90</v>
      </c>
      <c r="G5" s="151" t="s">
        <v>91</v>
      </c>
      <c r="H5" s="150"/>
      <c r="I5" s="150"/>
      <c r="J5" s="152"/>
      <c r="K5" s="152"/>
      <c r="L5" s="152"/>
      <c r="M5" s="153"/>
      <c r="N5" s="154"/>
      <c r="O5" s="155"/>
      <c r="P5" s="156" t="s">
        <v>92</v>
      </c>
      <c r="Q5" s="149"/>
    </row>
    <row r="6" spans="1:17">
      <c r="B6" s="149"/>
      <c r="C6" s="290"/>
      <c r="D6" s="156" t="s">
        <v>90</v>
      </c>
      <c r="E6" s="157"/>
      <c r="F6" s="157" t="s">
        <v>92</v>
      </c>
      <c r="G6" s="157" t="s">
        <v>93</v>
      </c>
      <c r="H6" s="157" t="s">
        <v>94</v>
      </c>
      <c r="I6" s="157"/>
      <c r="J6" s="158" t="s">
        <v>91</v>
      </c>
      <c r="K6" s="158" t="s">
        <v>95</v>
      </c>
      <c r="L6" s="158" t="s">
        <v>96</v>
      </c>
      <c r="M6" s="157" t="s">
        <v>96</v>
      </c>
      <c r="N6" s="159"/>
      <c r="O6" s="160" t="s">
        <v>90</v>
      </c>
      <c r="P6" s="156" t="s">
        <v>97</v>
      </c>
      <c r="Q6" s="149"/>
    </row>
    <row r="7" spans="1:17">
      <c r="B7" s="149" t="s">
        <v>97</v>
      </c>
      <c r="C7" s="290"/>
      <c r="D7" s="156" t="s">
        <v>90</v>
      </c>
      <c r="E7" s="157"/>
      <c r="F7" s="157" t="s">
        <v>97</v>
      </c>
      <c r="G7" s="157" t="s">
        <v>98</v>
      </c>
      <c r="H7" s="157" t="s">
        <v>99</v>
      </c>
      <c r="I7" s="157"/>
      <c r="J7" s="158" t="s">
        <v>100</v>
      </c>
      <c r="K7" s="158" t="s">
        <v>101</v>
      </c>
      <c r="L7" s="158" t="s">
        <v>102</v>
      </c>
      <c r="M7" s="157" t="s">
        <v>103</v>
      </c>
      <c r="N7" s="159"/>
      <c r="O7" s="160" t="s">
        <v>104</v>
      </c>
      <c r="P7" s="156" t="s">
        <v>105</v>
      </c>
      <c r="Q7" s="149"/>
    </row>
    <row r="8" spans="1:17">
      <c r="B8" s="149" t="s">
        <v>106</v>
      </c>
      <c r="C8" s="290" t="s">
        <v>107</v>
      </c>
      <c r="D8" s="156" t="s">
        <v>108</v>
      </c>
      <c r="E8" s="157" t="s">
        <v>91</v>
      </c>
      <c r="F8" s="157" t="s">
        <v>105</v>
      </c>
      <c r="G8" s="157" t="s">
        <v>105</v>
      </c>
      <c r="H8" s="157" t="s">
        <v>109</v>
      </c>
      <c r="I8" s="157" t="s">
        <v>110</v>
      </c>
      <c r="J8" s="158" t="s">
        <v>111</v>
      </c>
      <c r="K8" s="158" t="s">
        <v>112</v>
      </c>
      <c r="L8" s="158" t="s">
        <v>113</v>
      </c>
      <c r="M8" s="157" t="s">
        <v>99</v>
      </c>
      <c r="N8" s="159" t="s">
        <v>96</v>
      </c>
      <c r="O8" s="160" t="s">
        <v>114</v>
      </c>
      <c r="P8" s="156" t="s">
        <v>108</v>
      </c>
      <c r="Q8" s="149" t="s">
        <v>94</v>
      </c>
    </row>
    <row r="9" spans="1:17">
      <c r="B9" s="149" t="s">
        <v>114</v>
      </c>
      <c r="C9" s="290"/>
      <c r="D9" s="156" t="s">
        <v>101</v>
      </c>
      <c r="E9" s="157" t="s">
        <v>93</v>
      </c>
      <c r="F9" s="157" t="s">
        <v>94</v>
      </c>
      <c r="G9" s="157" t="s">
        <v>92</v>
      </c>
      <c r="H9" s="157" t="s">
        <v>100</v>
      </c>
      <c r="I9" s="157" t="s">
        <v>109</v>
      </c>
      <c r="J9" s="158" t="s">
        <v>99</v>
      </c>
      <c r="K9" s="158" t="s">
        <v>100</v>
      </c>
      <c r="L9" s="158" t="s">
        <v>93</v>
      </c>
      <c r="M9" s="157" t="s">
        <v>115</v>
      </c>
      <c r="N9" s="161" t="s">
        <v>116</v>
      </c>
      <c r="O9" s="160" t="s">
        <v>117</v>
      </c>
      <c r="P9" s="156" t="s">
        <v>109</v>
      </c>
      <c r="Q9" s="149" t="s">
        <v>102</v>
      </c>
    </row>
    <row r="10" spans="1:17">
      <c r="B10" s="149" t="s">
        <v>99</v>
      </c>
      <c r="C10" s="290"/>
      <c r="D10" s="156" t="s">
        <v>118</v>
      </c>
      <c r="E10" s="157" t="s">
        <v>103</v>
      </c>
      <c r="F10" s="157" t="s">
        <v>119</v>
      </c>
      <c r="G10" s="157" t="s">
        <v>95</v>
      </c>
      <c r="H10" s="157" t="s">
        <v>113</v>
      </c>
      <c r="I10" s="157" t="s">
        <v>103</v>
      </c>
      <c r="J10" s="158" t="s">
        <v>103</v>
      </c>
      <c r="K10" s="158" t="s">
        <v>91</v>
      </c>
      <c r="L10" s="158" t="s">
        <v>95</v>
      </c>
      <c r="M10" s="157" t="s">
        <v>102</v>
      </c>
      <c r="N10" s="159" t="s">
        <v>103</v>
      </c>
      <c r="O10" s="160" t="s">
        <v>120</v>
      </c>
      <c r="P10" s="156" t="s">
        <v>100</v>
      </c>
      <c r="Q10" s="149" t="s">
        <v>121</v>
      </c>
    </row>
    <row r="11" spans="1:17">
      <c r="B11" s="149" t="s">
        <v>121</v>
      </c>
      <c r="C11" s="290"/>
      <c r="D11" s="156" t="s">
        <v>99</v>
      </c>
      <c r="E11" s="157" t="s">
        <v>115</v>
      </c>
      <c r="F11" s="157" t="s">
        <v>92</v>
      </c>
      <c r="G11" s="157" t="s">
        <v>99</v>
      </c>
      <c r="H11" s="157" t="s">
        <v>102</v>
      </c>
      <c r="I11" s="157" t="s">
        <v>94</v>
      </c>
      <c r="J11" s="158" t="s">
        <v>109</v>
      </c>
      <c r="K11" s="158" t="s">
        <v>115</v>
      </c>
      <c r="L11" s="158" t="s">
        <v>93</v>
      </c>
      <c r="M11" s="157" t="s">
        <v>91</v>
      </c>
      <c r="N11" s="159" t="s">
        <v>111</v>
      </c>
      <c r="O11" s="162" t="s">
        <v>117</v>
      </c>
      <c r="P11" s="156" t="s">
        <v>99</v>
      </c>
      <c r="Q11" s="149" t="s">
        <v>119</v>
      </c>
    </row>
    <row r="12" spans="1:17">
      <c r="B12" s="149" t="s">
        <v>122</v>
      </c>
      <c r="C12" s="290" t="s">
        <v>123</v>
      </c>
      <c r="D12" s="156" t="s">
        <v>91</v>
      </c>
      <c r="E12" s="157" t="s">
        <v>124</v>
      </c>
      <c r="F12" s="157" t="s">
        <v>109</v>
      </c>
      <c r="G12" s="157" t="s">
        <v>91</v>
      </c>
      <c r="H12" s="157" t="s">
        <v>91</v>
      </c>
      <c r="I12" s="157" t="s">
        <v>99</v>
      </c>
      <c r="J12" s="158" t="s">
        <v>102</v>
      </c>
      <c r="K12" s="158" t="s">
        <v>124</v>
      </c>
      <c r="L12" s="158" t="s">
        <v>125</v>
      </c>
      <c r="M12" s="157" t="s">
        <v>115</v>
      </c>
      <c r="N12" s="159" t="s">
        <v>99</v>
      </c>
      <c r="O12" s="160" t="s">
        <v>115</v>
      </c>
      <c r="P12" s="156" t="s">
        <v>91</v>
      </c>
      <c r="Q12" s="149"/>
    </row>
    <row r="13" spans="1:17">
      <c r="B13" s="149" t="s">
        <v>93</v>
      </c>
      <c r="C13" s="290"/>
      <c r="D13" s="156" t="s">
        <v>117</v>
      </c>
      <c r="E13" s="157" t="s">
        <v>103</v>
      </c>
      <c r="F13" s="157" t="s">
        <v>103</v>
      </c>
      <c r="G13" s="157" t="s">
        <v>111</v>
      </c>
      <c r="H13" s="157" t="s">
        <v>125</v>
      </c>
      <c r="I13" s="157"/>
      <c r="J13" s="158" t="s">
        <v>91</v>
      </c>
      <c r="K13" s="158" t="s">
        <v>90</v>
      </c>
      <c r="L13" s="158"/>
      <c r="M13" s="157" t="s">
        <v>100</v>
      </c>
      <c r="N13" s="159"/>
      <c r="O13" s="160" t="s">
        <v>126</v>
      </c>
      <c r="P13" s="156" t="s">
        <v>115</v>
      </c>
      <c r="Q13" s="149"/>
    </row>
    <row r="14" spans="1:17">
      <c r="B14" s="149"/>
      <c r="C14" s="290"/>
      <c r="D14" s="156" t="s">
        <v>90</v>
      </c>
      <c r="E14" s="157"/>
      <c r="F14" s="157" t="s">
        <v>127</v>
      </c>
      <c r="G14" s="157" t="s">
        <v>102</v>
      </c>
      <c r="H14" s="157" t="s">
        <v>93</v>
      </c>
      <c r="I14" s="157"/>
      <c r="J14" s="158" t="s">
        <v>125</v>
      </c>
      <c r="K14" s="158" t="s">
        <v>90</v>
      </c>
      <c r="L14" s="158"/>
      <c r="M14" s="157" t="s">
        <v>125</v>
      </c>
      <c r="N14" s="159"/>
      <c r="O14" s="160" t="s">
        <v>90</v>
      </c>
      <c r="P14" s="156" t="s">
        <v>100</v>
      </c>
      <c r="Q14" s="149"/>
    </row>
    <row r="15" spans="1:17" ht="13.5" thickBot="1">
      <c r="B15" s="163"/>
      <c r="C15" s="291"/>
      <c r="D15" s="164" t="s">
        <v>90</v>
      </c>
      <c r="E15" s="165"/>
      <c r="F15" s="165" t="s">
        <v>90</v>
      </c>
      <c r="G15" s="165" t="s">
        <v>91</v>
      </c>
      <c r="H15" s="165"/>
      <c r="I15" s="165"/>
      <c r="J15" s="166" t="s">
        <v>93</v>
      </c>
      <c r="K15" s="166" t="s">
        <v>90</v>
      </c>
      <c r="L15" s="166"/>
      <c r="M15" s="165" t="s">
        <v>99</v>
      </c>
      <c r="N15" s="167"/>
      <c r="O15" s="168" t="s">
        <v>128</v>
      </c>
      <c r="P15" s="164" t="s">
        <v>111</v>
      </c>
      <c r="Q15" s="163"/>
    </row>
    <row r="16" spans="1:17" ht="13.5" thickBot="1">
      <c r="B16" s="292" t="s">
        <v>129</v>
      </c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4"/>
    </row>
    <row r="17" spans="2:17" ht="14.25">
      <c r="B17" s="169" t="s">
        <v>12</v>
      </c>
      <c r="C17" s="170" t="s">
        <v>130</v>
      </c>
      <c r="D17" s="171"/>
      <c r="E17" s="172">
        <v>20</v>
      </c>
      <c r="F17" s="172">
        <v>20</v>
      </c>
      <c r="G17" s="172">
        <v>19</v>
      </c>
      <c r="H17" s="172">
        <v>20</v>
      </c>
      <c r="I17" s="172">
        <v>20</v>
      </c>
      <c r="J17" s="173">
        <v>20</v>
      </c>
      <c r="K17" s="178">
        <v>18</v>
      </c>
      <c r="L17" s="173">
        <v>20</v>
      </c>
      <c r="M17" s="173"/>
      <c r="N17" s="173"/>
      <c r="O17" s="173"/>
      <c r="P17" s="173"/>
      <c r="Q17" s="169">
        <f>SUM(D17:P17)-K17</f>
        <v>139</v>
      </c>
    </row>
    <row r="18" spans="2:17" ht="14.25">
      <c r="B18" s="169" t="s">
        <v>13</v>
      </c>
      <c r="C18" s="170" t="s">
        <v>131</v>
      </c>
      <c r="D18" s="174">
        <v>20</v>
      </c>
      <c r="E18" s="175">
        <v>18</v>
      </c>
      <c r="F18" s="175">
        <v>13</v>
      </c>
      <c r="G18" s="172">
        <v>20</v>
      </c>
      <c r="H18" s="172">
        <v>19</v>
      </c>
      <c r="I18" s="172">
        <v>19</v>
      </c>
      <c r="J18" s="173">
        <v>19</v>
      </c>
      <c r="K18" s="173">
        <v>19</v>
      </c>
      <c r="L18" s="173">
        <v>18</v>
      </c>
      <c r="M18" s="173"/>
      <c r="N18" s="173"/>
      <c r="O18" s="173"/>
      <c r="P18" s="173"/>
      <c r="Q18" s="169">
        <f>SUM(D18:P18)-F18-E18</f>
        <v>134</v>
      </c>
    </row>
    <row r="19" spans="2:17" ht="14.25">
      <c r="B19" s="169" t="s">
        <v>132</v>
      </c>
      <c r="C19" s="170" t="s">
        <v>133</v>
      </c>
      <c r="D19" s="174">
        <v>17</v>
      </c>
      <c r="E19" s="172">
        <v>19</v>
      </c>
      <c r="F19" s="172">
        <v>19</v>
      </c>
      <c r="G19" s="172">
        <v>13</v>
      </c>
      <c r="H19" s="175">
        <v>11</v>
      </c>
      <c r="I19" s="175"/>
      <c r="J19" s="173">
        <v>17</v>
      </c>
      <c r="K19" s="173">
        <v>20</v>
      </c>
      <c r="L19" s="173">
        <v>16</v>
      </c>
      <c r="M19" s="173"/>
      <c r="N19" s="173"/>
      <c r="O19" s="173"/>
      <c r="P19" s="173"/>
      <c r="Q19" s="169">
        <f>SUM(D19:P19)-H19</f>
        <v>121</v>
      </c>
    </row>
    <row r="20" spans="2:17" ht="14.25">
      <c r="B20" s="169" t="s">
        <v>15</v>
      </c>
      <c r="C20" s="170" t="s">
        <v>136</v>
      </c>
      <c r="D20" s="174">
        <v>16</v>
      </c>
      <c r="E20" s="172">
        <v>17</v>
      </c>
      <c r="F20" s="172">
        <v>18</v>
      </c>
      <c r="G20" s="175"/>
      <c r="H20" s="172">
        <v>18</v>
      </c>
      <c r="I20" s="175"/>
      <c r="J20" s="173">
        <v>18</v>
      </c>
      <c r="K20" s="173">
        <v>13</v>
      </c>
      <c r="L20" s="173">
        <v>17</v>
      </c>
      <c r="M20" s="173"/>
      <c r="N20" s="173"/>
      <c r="O20" s="173"/>
      <c r="P20" s="173"/>
      <c r="Q20" s="169">
        <f>SUM(D20:P20)</f>
        <v>117</v>
      </c>
    </row>
    <row r="21" spans="2:17" ht="14.25">
      <c r="B21" s="169" t="s">
        <v>16</v>
      </c>
      <c r="C21" s="170" t="s">
        <v>134</v>
      </c>
      <c r="D21" s="171">
        <v>13</v>
      </c>
      <c r="E21" s="172">
        <v>13</v>
      </c>
      <c r="F21" s="172">
        <v>16</v>
      </c>
      <c r="G21" s="172">
        <v>17</v>
      </c>
      <c r="H21" s="172">
        <v>15</v>
      </c>
      <c r="I21" s="172">
        <v>16</v>
      </c>
      <c r="J21" s="173">
        <v>14</v>
      </c>
      <c r="K21" s="173">
        <v>16</v>
      </c>
      <c r="L21" s="178">
        <v>12</v>
      </c>
      <c r="M21" s="173"/>
      <c r="N21" s="173"/>
      <c r="O21" s="173"/>
      <c r="P21" s="173"/>
      <c r="Q21" s="169">
        <f>SUM(D21:P21)-D21-L21</f>
        <v>107</v>
      </c>
    </row>
    <row r="22" spans="2:17" ht="14.25">
      <c r="B22" s="169" t="s">
        <v>17</v>
      </c>
      <c r="C22" s="170" t="s">
        <v>135</v>
      </c>
      <c r="D22" s="176">
        <v>15</v>
      </c>
      <c r="E22" s="177">
        <v>16</v>
      </c>
      <c r="F22" s="172">
        <v>15</v>
      </c>
      <c r="G22" s="172">
        <v>9</v>
      </c>
      <c r="H22" s="172">
        <v>15</v>
      </c>
      <c r="I22" s="172">
        <v>18</v>
      </c>
      <c r="J22" s="173">
        <v>13</v>
      </c>
      <c r="K22" s="178"/>
      <c r="L22" s="178">
        <v>6</v>
      </c>
      <c r="M22" s="173"/>
      <c r="N22" s="173"/>
      <c r="O22" s="173"/>
      <c r="P22" s="173"/>
      <c r="Q22" s="169">
        <f>SUM(D22:P22)-L22</f>
        <v>101</v>
      </c>
    </row>
    <row r="23" spans="2:17" ht="14.25">
      <c r="B23" s="169" t="s">
        <v>18</v>
      </c>
      <c r="C23" s="170" t="s">
        <v>137</v>
      </c>
      <c r="D23" s="174">
        <v>19</v>
      </c>
      <c r="E23" s="172">
        <v>15</v>
      </c>
      <c r="F23" s="172">
        <v>10</v>
      </c>
      <c r="G23" s="172">
        <v>16</v>
      </c>
      <c r="H23" s="175">
        <v>7</v>
      </c>
      <c r="I23" s="175"/>
      <c r="J23" s="173">
        <v>8</v>
      </c>
      <c r="K23" s="173">
        <v>17</v>
      </c>
      <c r="L23" s="173">
        <v>14</v>
      </c>
      <c r="M23" s="173"/>
      <c r="N23" s="173"/>
      <c r="O23" s="173"/>
      <c r="P23" s="173"/>
      <c r="Q23" s="169">
        <f>SUM(D23:P23)-H23</f>
        <v>99</v>
      </c>
    </row>
    <row r="24" spans="2:17" ht="14.25">
      <c r="B24" s="169" t="s">
        <v>19</v>
      </c>
      <c r="C24" s="170" t="s">
        <v>138</v>
      </c>
      <c r="D24" s="174">
        <v>18</v>
      </c>
      <c r="E24" s="172">
        <v>14</v>
      </c>
      <c r="F24" s="172">
        <v>12</v>
      </c>
      <c r="G24" s="175"/>
      <c r="H24" s="172">
        <v>12</v>
      </c>
      <c r="I24" s="175"/>
      <c r="J24" s="173">
        <v>15</v>
      </c>
      <c r="K24" s="173">
        <v>12</v>
      </c>
      <c r="L24" s="173">
        <v>9</v>
      </c>
      <c r="M24" s="173"/>
      <c r="N24" s="173"/>
      <c r="O24" s="173"/>
      <c r="P24" s="173"/>
      <c r="Q24" s="169">
        <f>SUM(D24:P24)</f>
        <v>92</v>
      </c>
    </row>
    <row r="25" spans="2:17" ht="14.25">
      <c r="B25" s="169" t="s">
        <v>20</v>
      </c>
      <c r="C25" s="170" t="s">
        <v>141</v>
      </c>
      <c r="D25" s="171"/>
      <c r="E25" s="175" t="s">
        <v>90</v>
      </c>
      <c r="F25" s="172">
        <v>14</v>
      </c>
      <c r="G25" s="172">
        <v>14</v>
      </c>
      <c r="H25" s="172">
        <v>17</v>
      </c>
      <c r="I25" s="172">
        <v>17</v>
      </c>
      <c r="J25" s="173"/>
      <c r="K25" s="173"/>
      <c r="L25" s="173">
        <v>19</v>
      </c>
      <c r="M25" s="173"/>
      <c r="N25" s="173"/>
      <c r="O25" s="173"/>
      <c r="P25" s="173"/>
      <c r="Q25" s="169">
        <f>SUM(D25:P25)</f>
        <v>81</v>
      </c>
    </row>
    <row r="26" spans="2:17" ht="14.25">
      <c r="B26" s="169" t="s">
        <v>21</v>
      </c>
      <c r="C26" s="170" t="s">
        <v>139</v>
      </c>
      <c r="D26" s="174">
        <v>10</v>
      </c>
      <c r="E26" s="175"/>
      <c r="F26" s="175">
        <v>3</v>
      </c>
      <c r="G26" s="172">
        <v>12</v>
      </c>
      <c r="H26" s="172">
        <v>6</v>
      </c>
      <c r="I26" s="172">
        <v>13</v>
      </c>
      <c r="J26" s="173">
        <v>6</v>
      </c>
      <c r="K26" s="173">
        <v>15</v>
      </c>
      <c r="L26" s="173">
        <v>15</v>
      </c>
      <c r="M26" s="173"/>
      <c r="N26" s="173"/>
      <c r="O26" s="173"/>
      <c r="P26" s="173"/>
      <c r="Q26" s="169">
        <f>SUM(D26:P26)-F26</f>
        <v>77</v>
      </c>
    </row>
    <row r="27" spans="2:17" ht="14.25">
      <c r="B27" s="169" t="s">
        <v>22</v>
      </c>
      <c r="C27" s="170" t="s">
        <v>142</v>
      </c>
      <c r="D27" s="171"/>
      <c r="E27" s="172">
        <v>8</v>
      </c>
      <c r="F27" s="175">
        <v>5</v>
      </c>
      <c r="G27" s="172">
        <v>7</v>
      </c>
      <c r="H27" s="172">
        <v>8</v>
      </c>
      <c r="I27" s="172">
        <v>14</v>
      </c>
      <c r="J27" s="173">
        <v>7</v>
      </c>
      <c r="K27" s="173">
        <v>10</v>
      </c>
      <c r="L27" s="173">
        <v>10</v>
      </c>
      <c r="M27" s="173"/>
      <c r="N27" s="173"/>
      <c r="O27" s="173"/>
      <c r="P27" s="173"/>
      <c r="Q27" s="169">
        <f>SUM(D27:P27)-F27</f>
        <v>64</v>
      </c>
    </row>
    <row r="28" spans="2:17" ht="14.25">
      <c r="B28" s="169" t="s">
        <v>23</v>
      </c>
      <c r="C28" s="170" t="s">
        <v>140</v>
      </c>
      <c r="D28" s="174">
        <v>14</v>
      </c>
      <c r="E28" s="175"/>
      <c r="F28" s="172">
        <v>17</v>
      </c>
      <c r="G28" s="172">
        <v>8</v>
      </c>
      <c r="H28" s="172">
        <v>13</v>
      </c>
      <c r="I28" s="175"/>
      <c r="J28" s="173"/>
      <c r="K28" s="173">
        <v>11</v>
      </c>
      <c r="L28" s="173"/>
      <c r="M28" s="173"/>
      <c r="N28" s="173"/>
      <c r="O28" s="173"/>
      <c r="P28" s="173"/>
      <c r="Q28" s="169">
        <f t="shared" ref="Q28:Q47" si="0">SUM(D28:P28)</f>
        <v>63</v>
      </c>
    </row>
    <row r="29" spans="2:17" ht="14.25">
      <c r="B29" s="169" t="s">
        <v>143</v>
      </c>
      <c r="C29" s="170" t="s">
        <v>144</v>
      </c>
      <c r="D29" s="171">
        <v>12</v>
      </c>
      <c r="E29" s="172">
        <v>7</v>
      </c>
      <c r="F29" s="172">
        <v>4</v>
      </c>
      <c r="G29" s="172">
        <v>5</v>
      </c>
      <c r="H29" s="172">
        <v>10</v>
      </c>
      <c r="I29" s="172">
        <v>11</v>
      </c>
      <c r="J29" s="173">
        <v>9</v>
      </c>
      <c r="K29" s="178"/>
      <c r="L29" s="173"/>
      <c r="M29" s="173"/>
      <c r="N29" s="173"/>
      <c r="O29" s="173"/>
      <c r="P29" s="173"/>
      <c r="Q29" s="169">
        <f t="shared" si="0"/>
        <v>58</v>
      </c>
    </row>
    <row r="30" spans="2:17" ht="14.25">
      <c r="B30" s="169" t="s">
        <v>25</v>
      </c>
      <c r="C30" s="179" t="s">
        <v>145</v>
      </c>
      <c r="D30" s="176">
        <v>8</v>
      </c>
      <c r="E30" s="180"/>
      <c r="F30" s="172">
        <v>6</v>
      </c>
      <c r="G30" s="175"/>
      <c r="H30" s="172">
        <v>9</v>
      </c>
      <c r="I30" s="172">
        <v>15</v>
      </c>
      <c r="J30" s="173">
        <v>16</v>
      </c>
      <c r="K30" s="173"/>
      <c r="L30" s="173"/>
      <c r="M30" s="173"/>
      <c r="N30" s="173"/>
      <c r="O30" s="173"/>
      <c r="P30" s="173"/>
      <c r="Q30" s="169">
        <f t="shared" si="0"/>
        <v>54</v>
      </c>
    </row>
    <row r="31" spans="2:17" ht="14.25">
      <c r="B31" s="169" t="s">
        <v>26</v>
      </c>
      <c r="C31" s="181" t="s">
        <v>146</v>
      </c>
      <c r="D31" s="182">
        <v>11</v>
      </c>
      <c r="E31" s="183"/>
      <c r="F31" s="183"/>
      <c r="G31" s="184">
        <v>15</v>
      </c>
      <c r="H31" s="184">
        <v>5</v>
      </c>
      <c r="I31" s="184"/>
      <c r="J31" s="185">
        <v>12</v>
      </c>
      <c r="K31" s="185"/>
      <c r="L31" s="185">
        <v>7</v>
      </c>
      <c r="M31" s="185"/>
      <c r="N31" s="185"/>
      <c r="O31" s="185"/>
      <c r="P31" s="185"/>
      <c r="Q31" s="169">
        <f t="shared" si="0"/>
        <v>50</v>
      </c>
    </row>
    <row r="32" spans="2:17" ht="14.25">
      <c r="B32" s="169" t="s">
        <v>27</v>
      </c>
      <c r="C32" s="181" t="s">
        <v>149</v>
      </c>
      <c r="D32" s="186"/>
      <c r="E32" s="183" t="s">
        <v>90</v>
      </c>
      <c r="F32" s="184">
        <v>11</v>
      </c>
      <c r="G32" s="184">
        <v>10</v>
      </c>
      <c r="H32" s="184"/>
      <c r="I32" s="184"/>
      <c r="J32" s="185">
        <v>11</v>
      </c>
      <c r="K32" s="185"/>
      <c r="L32" s="185">
        <v>11</v>
      </c>
      <c r="M32" s="185"/>
      <c r="N32" s="185"/>
      <c r="O32" s="185"/>
      <c r="P32" s="185"/>
      <c r="Q32" s="169">
        <f t="shared" si="0"/>
        <v>43</v>
      </c>
    </row>
    <row r="33" spans="2:17" ht="14.25">
      <c r="B33" s="169" t="s">
        <v>28</v>
      </c>
      <c r="C33" s="181" t="s">
        <v>147</v>
      </c>
      <c r="D33" s="186"/>
      <c r="E33" s="184">
        <v>12</v>
      </c>
      <c r="F33" s="184">
        <v>9</v>
      </c>
      <c r="G33" s="184">
        <v>18</v>
      </c>
      <c r="H33" s="183"/>
      <c r="I33" s="184"/>
      <c r="J33" s="185"/>
      <c r="K33" s="185"/>
      <c r="L33" s="185"/>
      <c r="M33" s="185"/>
      <c r="N33" s="185"/>
      <c r="O33" s="185"/>
      <c r="P33" s="185"/>
      <c r="Q33" s="169">
        <f t="shared" si="0"/>
        <v>39</v>
      </c>
    </row>
    <row r="34" spans="2:17" ht="14.25">
      <c r="B34" s="169" t="s">
        <v>29</v>
      </c>
      <c r="C34" s="181" t="s">
        <v>148</v>
      </c>
      <c r="D34" s="182">
        <v>9</v>
      </c>
      <c r="E34" s="184">
        <v>10</v>
      </c>
      <c r="F34" s="184">
        <v>2</v>
      </c>
      <c r="G34" s="184">
        <v>4</v>
      </c>
      <c r="H34" s="183"/>
      <c r="I34" s="183"/>
      <c r="J34" s="185">
        <v>5</v>
      </c>
      <c r="K34" s="185">
        <v>4</v>
      </c>
      <c r="L34" s="185">
        <v>2</v>
      </c>
      <c r="M34" s="185"/>
      <c r="N34" s="185"/>
      <c r="O34" s="185"/>
      <c r="P34" s="185"/>
      <c r="Q34" s="169">
        <f t="shared" si="0"/>
        <v>36</v>
      </c>
    </row>
    <row r="35" spans="2:17" ht="14.25">
      <c r="B35" s="169" t="s">
        <v>30</v>
      </c>
      <c r="C35" s="181" t="s">
        <v>156</v>
      </c>
      <c r="D35" s="186"/>
      <c r="E35" s="184">
        <v>11</v>
      </c>
      <c r="F35" s="183"/>
      <c r="G35" s="184"/>
      <c r="H35" s="184"/>
      <c r="I35" s="184"/>
      <c r="J35" s="185">
        <v>10</v>
      </c>
      <c r="K35" s="185"/>
      <c r="L35" s="185">
        <v>13</v>
      </c>
      <c r="M35" s="185"/>
      <c r="N35" s="185"/>
      <c r="O35" s="185"/>
      <c r="P35" s="185"/>
      <c r="Q35" s="169">
        <f t="shared" si="0"/>
        <v>34</v>
      </c>
    </row>
    <row r="36" spans="2:17" ht="14.25">
      <c r="B36" s="169" t="s">
        <v>151</v>
      </c>
      <c r="C36" s="181" t="s">
        <v>150</v>
      </c>
      <c r="D36" s="186"/>
      <c r="E36" s="183" t="s">
        <v>90</v>
      </c>
      <c r="F36" s="184"/>
      <c r="G36" s="184"/>
      <c r="H36" s="184">
        <v>16</v>
      </c>
      <c r="I36" s="184"/>
      <c r="J36" s="185"/>
      <c r="K36" s="185">
        <v>8</v>
      </c>
      <c r="L36" s="185"/>
      <c r="M36" s="185"/>
      <c r="N36" s="185"/>
      <c r="O36" s="185"/>
      <c r="P36" s="185"/>
      <c r="Q36" s="169">
        <f t="shared" si="0"/>
        <v>24</v>
      </c>
    </row>
    <row r="37" spans="2:17" ht="14.25">
      <c r="B37" s="169" t="s">
        <v>153</v>
      </c>
      <c r="C37" s="181" t="s">
        <v>152</v>
      </c>
      <c r="D37" s="186"/>
      <c r="E37" s="183" t="s">
        <v>90</v>
      </c>
      <c r="F37" s="184"/>
      <c r="G37" s="184">
        <v>6</v>
      </c>
      <c r="H37" s="184">
        <v>4</v>
      </c>
      <c r="I37" s="184"/>
      <c r="J37" s="185"/>
      <c r="K37" s="185">
        <v>14</v>
      </c>
      <c r="L37" s="185"/>
      <c r="M37" s="185"/>
      <c r="N37" s="185"/>
      <c r="O37" s="185"/>
      <c r="P37" s="185"/>
      <c r="Q37" s="169">
        <f t="shared" si="0"/>
        <v>24</v>
      </c>
    </row>
    <row r="38" spans="2:17" ht="14.25">
      <c r="B38" s="169" t="s">
        <v>155</v>
      </c>
      <c r="C38" s="181" t="s">
        <v>154</v>
      </c>
      <c r="D38" s="186"/>
      <c r="E38" s="183" t="s">
        <v>90</v>
      </c>
      <c r="F38" s="184">
        <v>8</v>
      </c>
      <c r="G38" s="184">
        <v>11</v>
      </c>
      <c r="H38" s="184">
        <v>2</v>
      </c>
      <c r="I38" s="184"/>
      <c r="J38" s="185"/>
      <c r="K38" s="185"/>
      <c r="L38" s="185"/>
      <c r="M38" s="185"/>
      <c r="N38" s="185"/>
      <c r="O38" s="185"/>
      <c r="P38" s="185"/>
      <c r="Q38" s="169">
        <f t="shared" si="0"/>
        <v>21</v>
      </c>
    </row>
    <row r="39" spans="2:17" ht="14.25">
      <c r="B39" s="169" t="s">
        <v>157</v>
      </c>
      <c r="C39" s="181" t="s">
        <v>162</v>
      </c>
      <c r="D39" s="187"/>
      <c r="E39" s="188">
        <v>5</v>
      </c>
      <c r="F39" s="184">
        <v>1</v>
      </c>
      <c r="G39" s="184">
        <v>3</v>
      </c>
      <c r="H39" s="184">
        <v>1</v>
      </c>
      <c r="I39" s="183"/>
      <c r="J39" s="185"/>
      <c r="K39" s="185">
        <v>5</v>
      </c>
      <c r="L39" s="185">
        <v>5</v>
      </c>
      <c r="M39" s="185"/>
      <c r="N39" s="185"/>
      <c r="O39" s="185"/>
      <c r="P39" s="185"/>
      <c r="Q39" s="169">
        <f t="shared" si="0"/>
        <v>20</v>
      </c>
    </row>
    <row r="40" spans="2:17" ht="14.25">
      <c r="B40" s="169" t="s">
        <v>159</v>
      </c>
      <c r="C40" s="181" t="s">
        <v>158</v>
      </c>
      <c r="D40" s="186"/>
      <c r="E40" s="183" t="s">
        <v>90</v>
      </c>
      <c r="F40" s="184"/>
      <c r="G40" s="184"/>
      <c r="H40" s="184"/>
      <c r="I40" s="184">
        <v>12</v>
      </c>
      <c r="J40" s="185"/>
      <c r="K40" s="185">
        <v>6</v>
      </c>
      <c r="L40" s="185"/>
      <c r="M40" s="185"/>
      <c r="N40" s="185"/>
      <c r="O40" s="185"/>
      <c r="P40" s="185"/>
      <c r="Q40" s="169">
        <f t="shared" si="0"/>
        <v>18</v>
      </c>
    </row>
    <row r="41" spans="2:17" ht="14.25">
      <c r="B41" s="169" t="s">
        <v>161</v>
      </c>
      <c r="C41" s="181" t="s">
        <v>160</v>
      </c>
      <c r="D41" s="186"/>
      <c r="E41" s="184">
        <v>9</v>
      </c>
      <c r="F41" s="184">
        <v>7</v>
      </c>
      <c r="G41" s="183"/>
      <c r="H41" s="184"/>
      <c r="I41" s="184"/>
      <c r="J41" s="185"/>
      <c r="K41" s="185"/>
      <c r="L41" s="185"/>
      <c r="M41" s="185"/>
      <c r="N41" s="185"/>
      <c r="O41" s="185"/>
      <c r="P41" s="185"/>
      <c r="Q41" s="169">
        <f t="shared" si="0"/>
        <v>16</v>
      </c>
    </row>
    <row r="42" spans="2:17" ht="14.25">
      <c r="B42" s="169" t="s">
        <v>163</v>
      </c>
      <c r="C42" s="181" t="s">
        <v>70</v>
      </c>
      <c r="D42" s="186"/>
      <c r="E42" s="183" t="s">
        <v>90</v>
      </c>
      <c r="F42" s="184"/>
      <c r="G42" s="184"/>
      <c r="H42" s="184"/>
      <c r="I42" s="184"/>
      <c r="J42" s="185"/>
      <c r="K42" s="185">
        <v>7</v>
      </c>
      <c r="L42" s="185">
        <v>4</v>
      </c>
      <c r="M42" s="185"/>
      <c r="N42" s="185"/>
      <c r="O42" s="185"/>
      <c r="P42" s="185"/>
      <c r="Q42" s="169">
        <f t="shared" si="0"/>
        <v>11</v>
      </c>
    </row>
    <row r="43" spans="2:17" ht="14.25">
      <c r="B43" s="169" t="s">
        <v>165</v>
      </c>
      <c r="C43" s="181" t="s">
        <v>164</v>
      </c>
      <c r="D43" s="186"/>
      <c r="E43" s="183" t="s">
        <v>90</v>
      </c>
      <c r="F43" s="184"/>
      <c r="G43" s="184"/>
      <c r="H43" s="184"/>
      <c r="I43" s="184"/>
      <c r="J43" s="185"/>
      <c r="K43" s="185">
        <v>9</v>
      </c>
      <c r="L43" s="185"/>
      <c r="M43" s="185"/>
      <c r="N43" s="185"/>
      <c r="O43" s="185"/>
      <c r="P43" s="185"/>
      <c r="Q43" s="169">
        <f t="shared" si="0"/>
        <v>9</v>
      </c>
    </row>
    <row r="44" spans="2:17" ht="14.25">
      <c r="B44" s="169" t="s">
        <v>166</v>
      </c>
      <c r="C44" s="181" t="s">
        <v>171</v>
      </c>
      <c r="D44" s="186"/>
      <c r="E44" s="183" t="s">
        <v>90</v>
      </c>
      <c r="F44" s="184">
        <v>1</v>
      </c>
      <c r="G44" s="184"/>
      <c r="H44" s="184"/>
      <c r="I44" s="184"/>
      <c r="J44" s="185"/>
      <c r="K44" s="185"/>
      <c r="L44" s="185">
        <v>8</v>
      </c>
      <c r="M44" s="185"/>
      <c r="N44" s="185"/>
      <c r="O44" s="185"/>
      <c r="P44" s="185"/>
      <c r="Q44" s="169">
        <f t="shared" si="0"/>
        <v>9</v>
      </c>
    </row>
    <row r="45" spans="2:17" ht="14.25">
      <c r="B45" s="169" t="s">
        <v>168</v>
      </c>
      <c r="C45" s="181" t="s">
        <v>167</v>
      </c>
      <c r="D45" s="187"/>
      <c r="E45" s="188">
        <v>6</v>
      </c>
      <c r="F45" s="183"/>
      <c r="G45" s="184"/>
      <c r="H45" s="184"/>
      <c r="I45" s="184"/>
      <c r="J45" s="185"/>
      <c r="K45" s="185"/>
      <c r="L45" s="185"/>
      <c r="M45" s="185"/>
      <c r="N45" s="185"/>
      <c r="O45" s="185"/>
      <c r="P45" s="185"/>
      <c r="Q45" s="169">
        <f t="shared" si="0"/>
        <v>6</v>
      </c>
    </row>
    <row r="46" spans="2:17" ht="14.25">
      <c r="B46" s="169" t="s">
        <v>170</v>
      </c>
      <c r="C46" s="181" t="s">
        <v>169</v>
      </c>
      <c r="D46" s="186"/>
      <c r="E46" s="183" t="s">
        <v>90</v>
      </c>
      <c r="F46" s="184"/>
      <c r="G46" s="184"/>
      <c r="H46" s="184">
        <v>3</v>
      </c>
      <c r="I46" s="184"/>
      <c r="J46" s="185"/>
      <c r="K46" s="185"/>
      <c r="L46" s="185"/>
      <c r="M46" s="185"/>
      <c r="N46" s="185"/>
      <c r="O46" s="185"/>
      <c r="P46" s="185"/>
      <c r="Q46" s="169">
        <f t="shared" si="0"/>
        <v>3</v>
      </c>
    </row>
    <row r="47" spans="2:17" ht="15" thickBot="1">
      <c r="B47" s="169" t="s">
        <v>248</v>
      </c>
      <c r="C47" s="181" t="s">
        <v>249</v>
      </c>
      <c r="D47" s="186"/>
      <c r="E47" s="183" t="s">
        <v>90</v>
      </c>
      <c r="F47" s="184"/>
      <c r="G47" s="184"/>
      <c r="H47" s="184"/>
      <c r="I47" s="184"/>
      <c r="J47" s="185"/>
      <c r="K47" s="185"/>
      <c r="L47" s="185">
        <v>3</v>
      </c>
      <c r="M47" s="185"/>
      <c r="N47" s="185"/>
      <c r="O47" s="185"/>
      <c r="P47" s="185"/>
      <c r="Q47" s="169">
        <f t="shared" si="0"/>
        <v>3</v>
      </c>
    </row>
    <row r="48" spans="2:17" ht="13.5" thickBot="1">
      <c r="B48" s="281" t="s">
        <v>33</v>
      </c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3"/>
    </row>
    <row r="49" spans="2:18" ht="14.25">
      <c r="B49" s="169" t="s">
        <v>12</v>
      </c>
      <c r="C49" s="170" t="s">
        <v>172</v>
      </c>
      <c r="D49" s="176">
        <v>19</v>
      </c>
      <c r="E49" s="180">
        <v>18</v>
      </c>
      <c r="F49" s="177">
        <v>20</v>
      </c>
      <c r="G49" s="177">
        <v>20</v>
      </c>
      <c r="H49" s="177">
        <v>20</v>
      </c>
      <c r="I49" s="180"/>
      <c r="J49" s="189">
        <v>20</v>
      </c>
      <c r="K49" s="189">
        <v>20</v>
      </c>
      <c r="L49" s="189">
        <v>19</v>
      </c>
      <c r="M49" s="189"/>
      <c r="N49" s="189"/>
      <c r="O49" s="189"/>
      <c r="P49" s="189"/>
      <c r="Q49" s="169">
        <f>SUM(D49:P49)-E49</f>
        <v>138</v>
      </c>
    </row>
    <row r="50" spans="2:18" ht="14.25">
      <c r="B50" s="169" t="s">
        <v>13</v>
      </c>
      <c r="C50" s="170" t="s">
        <v>136</v>
      </c>
      <c r="D50" s="176">
        <v>17</v>
      </c>
      <c r="E50" s="177">
        <v>19</v>
      </c>
      <c r="F50" s="177">
        <v>17</v>
      </c>
      <c r="G50" s="180"/>
      <c r="H50" s="177">
        <v>18</v>
      </c>
      <c r="I50" s="180"/>
      <c r="J50" s="189">
        <v>18</v>
      </c>
      <c r="K50" s="189">
        <v>16</v>
      </c>
      <c r="L50" s="189">
        <v>20</v>
      </c>
      <c r="M50" s="189"/>
      <c r="N50" s="189"/>
      <c r="O50" s="189"/>
      <c r="P50" s="189"/>
      <c r="Q50" s="169">
        <f>SUM(D50:P50)</f>
        <v>125</v>
      </c>
    </row>
    <row r="51" spans="2:18" ht="14.25">
      <c r="B51" s="169" t="s">
        <v>14</v>
      </c>
      <c r="C51" s="170" t="s">
        <v>135</v>
      </c>
      <c r="D51" s="190"/>
      <c r="E51" s="177">
        <v>20</v>
      </c>
      <c r="F51" s="177">
        <v>19</v>
      </c>
      <c r="G51" s="177">
        <v>19</v>
      </c>
      <c r="H51" s="177">
        <v>11</v>
      </c>
      <c r="I51" s="177">
        <v>20</v>
      </c>
      <c r="J51" s="189">
        <v>15</v>
      </c>
      <c r="K51" s="243"/>
      <c r="L51" s="189">
        <v>15</v>
      </c>
      <c r="M51" s="189"/>
      <c r="N51" s="189"/>
      <c r="O51" s="189"/>
      <c r="P51" s="189"/>
      <c r="Q51" s="169">
        <f>SUM(D51:P51)</f>
        <v>119</v>
      </c>
    </row>
    <row r="52" spans="2:18" ht="14.25">
      <c r="B52" s="169" t="s">
        <v>173</v>
      </c>
      <c r="C52" s="170" t="s">
        <v>130</v>
      </c>
      <c r="D52" s="190"/>
      <c r="E52" s="180">
        <v>14</v>
      </c>
      <c r="F52" s="177">
        <v>16</v>
      </c>
      <c r="G52" s="177">
        <v>16</v>
      </c>
      <c r="H52" s="177">
        <v>16</v>
      </c>
      <c r="I52" s="177">
        <v>18</v>
      </c>
      <c r="J52" s="189">
        <v>17</v>
      </c>
      <c r="K52" s="189">
        <v>17</v>
      </c>
      <c r="L52" s="189">
        <v>16</v>
      </c>
      <c r="M52" s="189"/>
      <c r="N52" s="189"/>
      <c r="O52" s="189"/>
      <c r="P52" s="189"/>
      <c r="Q52" s="169">
        <f>SUM(D52:P52)-E52</f>
        <v>116</v>
      </c>
      <c r="R52" s="191" t="s">
        <v>90</v>
      </c>
    </row>
    <row r="53" spans="2:18" ht="14.25">
      <c r="B53" s="169" t="s">
        <v>16</v>
      </c>
      <c r="C53" s="170" t="s">
        <v>174</v>
      </c>
      <c r="D53" s="176">
        <v>20</v>
      </c>
      <c r="E53" s="177">
        <v>17</v>
      </c>
      <c r="F53" s="180"/>
      <c r="G53" s="180"/>
      <c r="H53" s="177">
        <v>14</v>
      </c>
      <c r="I53" s="177">
        <v>19</v>
      </c>
      <c r="J53" s="189">
        <v>19</v>
      </c>
      <c r="K53" s="189">
        <v>15</v>
      </c>
      <c r="L53" s="189"/>
      <c r="M53" s="189"/>
      <c r="N53" s="189"/>
      <c r="O53" s="189"/>
      <c r="P53" s="189"/>
      <c r="Q53" s="169">
        <f t="shared" ref="Q53:Q62" si="1">SUM(D53:P53)</f>
        <v>104</v>
      </c>
      <c r="R53" s="191"/>
    </row>
    <row r="54" spans="2:18" ht="14.25">
      <c r="B54" s="169" t="s">
        <v>17</v>
      </c>
      <c r="C54" s="170" t="s">
        <v>140</v>
      </c>
      <c r="D54" s="176">
        <v>18</v>
      </c>
      <c r="E54" s="180"/>
      <c r="F54" s="177">
        <v>18</v>
      </c>
      <c r="G54" s="177">
        <v>18</v>
      </c>
      <c r="H54" s="177">
        <v>19</v>
      </c>
      <c r="I54" s="180"/>
      <c r="J54" s="189"/>
      <c r="K54" s="189">
        <v>18</v>
      </c>
      <c r="L54" s="189"/>
      <c r="M54" s="189"/>
      <c r="N54" s="189"/>
      <c r="O54" s="189"/>
      <c r="P54" s="189"/>
      <c r="Q54" s="169">
        <f t="shared" si="1"/>
        <v>91</v>
      </c>
      <c r="R54" s="191"/>
    </row>
    <row r="55" spans="2:18" ht="14.25">
      <c r="B55" s="169" t="s">
        <v>18</v>
      </c>
      <c r="C55" s="170" t="s">
        <v>175</v>
      </c>
      <c r="D55" s="176">
        <v>15</v>
      </c>
      <c r="E55" s="177">
        <v>13</v>
      </c>
      <c r="F55" s="177">
        <v>13</v>
      </c>
      <c r="G55" s="180"/>
      <c r="H55" s="180"/>
      <c r="I55" s="177"/>
      <c r="J55" s="189">
        <v>16</v>
      </c>
      <c r="K55" s="189">
        <v>14</v>
      </c>
      <c r="L55" s="189">
        <v>14</v>
      </c>
      <c r="M55" s="189"/>
      <c r="N55" s="189"/>
      <c r="O55" s="189"/>
      <c r="P55" s="189"/>
      <c r="Q55" s="169">
        <f t="shared" si="1"/>
        <v>85</v>
      </c>
      <c r="R55" s="191"/>
    </row>
    <row r="56" spans="2:18" ht="14.25">
      <c r="B56" s="169" t="s">
        <v>19</v>
      </c>
      <c r="C56" s="170" t="s">
        <v>176</v>
      </c>
      <c r="D56" s="176">
        <v>16</v>
      </c>
      <c r="E56" s="177">
        <v>15</v>
      </c>
      <c r="F56" s="177">
        <v>14</v>
      </c>
      <c r="G56" s="180"/>
      <c r="H56" s="180"/>
      <c r="I56" s="177"/>
      <c r="J56" s="189"/>
      <c r="K56" s="189"/>
      <c r="L56" s="189">
        <v>17</v>
      </c>
      <c r="M56" s="189"/>
      <c r="N56" s="189"/>
      <c r="O56" s="189"/>
      <c r="P56" s="189"/>
      <c r="Q56" s="169">
        <f t="shared" si="1"/>
        <v>62</v>
      </c>
      <c r="R56" s="191"/>
    </row>
    <row r="57" spans="2:18" ht="14.25">
      <c r="B57" s="169" t="s">
        <v>20</v>
      </c>
      <c r="C57" s="170" t="s">
        <v>154</v>
      </c>
      <c r="D57" s="190"/>
      <c r="E57" s="180"/>
      <c r="F57" s="177">
        <v>15</v>
      </c>
      <c r="G57" s="177"/>
      <c r="H57" s="177">
        <v>17</v>
      </c>
      <c r="I57" s="177"/>
      <c r="J57" s="189"/>
      <c r="K57" s="189">
        <v>19</v>
      </c>
      <c r="L57" s="189"/>
      <c r="M57" s="189"/>
      <c r="N57" s="189"/>
      <c r="O57" s="189"/>
      <c r="P57" s="189"/>
      <c r="Q57" s="169">
        <f t="shared" si="1"/>
        <v>51</v>
      </c>
    </row>
    <row r="58" spans="2:18" ht="14.25">
      <c r="B58" s="169" t="s">
        <v>21</v>
      </c>
      <c r="C58" s="170" t="s">
        <v>141</v>
      </c>
      <c r="D58" s="190"/>
      <c r="E58" s="177">
        <v>16</v>
      </c>
      <c r="F58" s="180"/>
      <c r="G58" s="177">
        <v>17</v>
      </c>
      <c r="H58" s="177">
        <v>15</v>
      </c>
      <c r="I58" s="177"/>
      <c r="J58" s="189"/>
      <c r="K58" s="189"/>
      <c r="L58" s="189"/>
      <c r="M58" s="189"/>
      <c r="N58" s="189"/>
      <c r="O58" s="189"/>
      <c r="P58" s="189"/>
      <c r="Q58" s="169">
        <f t="shared" si="1"/>
        <v>48</v>
      </c>
    </row>
    <row r="59" spans="2:18" ht="14.25">
      <c r="B59" s="169" t="s">
        <v>177</v>
      </c>
      <c r="C59" s="192" t="s">
        <v>162</v>
      </c>
      <c r="D59" s="187"/>
      <c r="E59" s="195"/>
      <c r="F59" s="188">
        <v>12</v>
      </c>
      <c r="G59" s="188">
        <v>15</v>
      </c>
      <c r="H59" s="188">
        <v>13</v>
      </c>
      <c r="I59" s="188"/>
      <c r="J59" s="193"/>
      <c r="K59" s="193"/>
      <c r="L59" s="193"/>
      <c r="M59" s="193"/>
      <c r="N59" s="193"/>
      <c r="O59" s="193"/>
      <c r="P59" s="193"/>
      <c r="Q59" s="169">
        <f t="shared" si="1"/>
        <v>40</v>
      </c>
    </row>
    <row r="60" spans="2:18" ht="14.25">
      <c r="B60" s="149" t="s">
        <v>23</v>
      </c>
      <c r="C60" s="192" t="s">
        <v>178</v>
      </c>
      <c r="D60" s="187"/>
      <c r="E60" s="195"/>
      <c r="F60" s="188"/>
      <c r="G60" s="188"/>
      <c r="H60" s="188">
        <v>12</v>
      </c>
      <c r="I60" s="188"/>
      <c r="J60" s="193"/>
      <c r="K60" s="193">
        <v>13</v>
      </c>
      <c r="L60" s="193"/>
      <c r="M60" s="193"/>
      <c r="N60" s="193"/>
      <c r="O60" s="193"/>
      <c r="P60" s="193"/>
      <c r="Q60" s="169">
        <f t="shared" si="1"/>
        <v>25</v>
      </c>
    </row>
    <row r="61" spans="2:18" ht="14.25">
      <c r="B61" s="149" t="s">
        <v>24</v>
      </c>
      <c r="C61" s="192" t="s">
        <v>58</v>
      </c>
      <c r="D61" s="187"/>
      <c r="E61" s="195"/>
      <c r="F61" s="188"/>
      <c r="G61" s="188"/>
      <c r="H61" s="188"/>
      <c r="I61" s="188"/>
      <c r="J61" s="193"/>
      <c r="K61" s="193"/>
      <c r="L61" s="193">
        <v>18</v>
      </c>
      <c r="M61" s="193"/>
      <c r="N61" s="193"/>
      <c r="O61" s="193"/>
      <c r="P61" s="193"/>
      <c r="Q61" s="169">
        <f t="shared" si="1"/>
        <v>18</v>
      </c>
    </row>
    <row r="62" spans="2:18" ht="15" thickBot="1">
      <c r="B62" s="149" t="s">
        <v>25</v>
      </c>
      <c r="C62" s="192" t="s">
        <v>146</v>
      </c>
      <c r="D62" s="194">
        <v>14</v>
      </c>
      <c r="E62" s="195"/>
      <c r="F62" s="195"/>
      <c r="G62" s="188"/>
      <c r="H62" s="188"/>
      <c r="I62" s="188"/>
      <c r="J62" s="193"/>
      <c r="K62" s="193"/>
      <c r="L62" s="193"/>
      <c r="M62" s="193"/>
      <c r="N62" s="193"/>
      <c r="O62" s="193"/>
      <c r="P62" s="193"/>
      <c r="Q62" s="169">
        <f t="shared" si="1"/>
        <v>14</v>
      </c>
    </row>
    <row r="63" spans="2:18" ht="13.5" thickBot="1">
      <c r="B63" s="196"/>
      <c r="C63" s="197" t="s">
        <v>179</v>
      </c>
      <c r="D63" s="198" t="s">
        <v>180</v>
      </c>
      <c r="E63" s="199" t="s">
        <v>13</v>
      </c>
      <c r="F63" s="199" t="s">
        <v>14</v>
      </c>
      <c r="G63" s="199" t="s">
        <v>15</v>
      </c>
      <c r="H63" s="199" t="s">
        <v>16</v>
      </c>
      <c r="I63" s="199" t="s">
        <v>17</v>
      </c>
      <c r="J63" s="200" t="s">
        <v>18</v>
      </c>
      <c r="K63" s="200" t="s">
        <v>19</v>
      </c>
      <c r="L63" s="200" t="s">
        <v>20</v>
      </c>
      <c r="M63" s="200" t="s">
        <v>21</v>
      </c>
      <c r="N63" s="200" t="s">
        <v>22</v>
      </c>
      <c r="O63" s="200" t="s">
        <v>23</v>
      </c>
      <c r="P63" s="200" t="s">
        <v>24</v>
      </c>
      <c r="Q63" s="201"/>
    </row>
    <row r="64" spans="2:18">
      <c r="C64" s="191" t="s">
        <v>90</v>
      </c>
    </row>
    <row r="65" spans="2:17">
      <c r="B65" s="284" t="s">
        <v>181</v>
      </c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</row>
    <row r="66" spans="2:17">
      <c r="B66" s="202" t="s">
        <v>90</v>
      </c>
      <c r="C66" s="202" t="s">
        <v>90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</row>
    <row r="67" spans="2:17">
      <c r="B67" s="286" t="s">
        <v>182</v>
      </c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</row>
    <row r="68" spans="2:17">
      <c r="B68" s="286" t="s">
        <v>90</v>
      </c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</row>
  </sheetData>
  <sortState xmlns:xlrd2="http://schemas.microsoft.com/office/spreadsheetml/2017/richdata2" ref="C49:Q62">
    <sortCondition descending="1" ref="Q49:Q62"/>
  </sortState>
  <mergeCells count="10">
    <mergeCell ref="B48:Q48"/>
    <mergeCell ref="B65:Q65"/>
    <mergeCell ref="B67:Q67"/>
    <mergeCell ref="B68:Q68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88"/>
  <sheetViews>
    <sheetView topLeftCell="A37" workbookViewId="0">
      <selection activeCell="K52" sqref="K52"/>
    </sheetView>
  </sheetViews>
  <sheetFormatPr defaultColWidth="7.42578125" defaultRowHeight="12.75"/>
  <cols>
    <col min="1" max="1" width="4.140625" style="204" customWidth="1"/>
    <col min="2" max="2" width="4.42578125" style="204" customWidth="1"/>
    <col min="3" max="3" width="27.7109375" style="204" customWidth="1"/>
    <col min="4" max="8" width="4.85546875" style="204" customWidth="1"/>
    <col min="9" max="10" width="4.28515625" style="204" customWidth="1"/>
    <col min="11" max="11" width="4.7109375" style="204" customWidth="1"/>
    <col min="12" max="12" width="4.28515625" style="204" customWidth="1"/>
    <col min="13" max="15" width="4.7109375" style="204" customWidth="1"/>
    <col min="16" max="16" width="4.42578125" style="204" customWidth="1"/>
    <col min="17" max="17" width="3.85546875" style="204" customWidth="1"/>
    <col min="18" max="18" width="5.7109375" style="204" customWidth="1"/>
    <col min="19" max="19" width="9.42578125" style="204" bestFit="1" customWidth="1"/>
    <col min="20" max="16384" width="7.42578125" style="204"/>
  </cols>
  <sheetData>
    <row r="2" spans="2:17" ht="15">
      <c r="B2" s="345" t="s">
        <v>183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2:17" ht="12.75" customHeight="1"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2:17" ht="12.75" customHeight="1">
      <c r="B4" s="206"/>
      <c r="C4" s="346" t="s">
        <v>184</v>
      </c>
      <c r="D4" s="207" t="s">
        <v>185</v>
      </c>
      <c r="E4" s="208" t="s">
        <v>78</v>
      </c>
      <c r="F4" s="208" t="s">
        <v>186</v>
      </c>
      <c r="G4" s="208" t="s">
        <v>80</v>
      </c>
      <c r="H4" s="208" t="s">
        <v>81</v>
      </c>
      <c r="I4" s="207" t="s">
        <v>187</v>
      </c>
      <c r="J4" s="207" t="s">
        <v>188</v>
      </c>
      <c r="K4" s="207" t="s">
        <v>84</v>
      </c>
      <c r="L4" s="207" t="s">
        <v>85</v>
      </c>
      <c r="M4" s="207" t="s">
        <v>86</v>
      </c>
      <c r="N4" s="207" t="s">
        <v>189</v>
      </c>
      <c r="O4" s="207" t="s">
        <v>190</v>
      </c>
      <c r="P4" s="207" t="s">
        <v>191</v>
      </c>
      <c r="Q4" s="206"/>
    </row>
    <row r="5" spans="2:17" ht="12.75" customHeight="1">
      <c r="B5" s="209" t="s">
        <v>97</v>
      </c>
      <c r="C5" s="346"/>
      <c r="D5" s="210" t="s">
        <v>192</v>
      </c>
      <c r="E5" s="210"/>
      <c r="F5" s="210" t="s">
        <v>92</v>
      </c>
      <c r="G5" s="210" t="s">
        <v>193</v>
      </c>
      <c r="H5" s="211" t="s">
        <v>94</v>
      </c>
      <c r="I5" s="211" t="s">
        <v>92</v>
      </c>
      <c r="J5" s="211"/>
      <c r="K5" s="212"/>
      <c r="L5" s="213"/>
      <c r="M5" s="213" t="s">
        <v>96</v>
      </c>
      <c r="N5" s="213"/>
      <c r="O5" s="213"/>
      <c r="P5" s="213"/>
      <c r="Q5" s="209"/>
    </row>
    <row r="6" spans="2:17" ht="12.75" customHeight="1">
      <c r="B6" s="209" t="s">
        <v>102</v>
      </c>
      <c r="C6" s="346"/>
      <c r="D6" s="210"/>
      <c r="E6" s="210"/>
      <c r="F6" s="210" t="s">
        <v>97</v>
      </c>
      <c r="G6" s="210"/>
      <c r="H6" s="211" t="s">
        <v>99</v>
      </c>
      <c r="I6" s="211" t="s">
        <v>97</v>
      </c>
      <c r="J6" s="211"/>
      <c r="K6" s="213"/>
      <c r="L6" s="213"/>
      <c r="M6" s="213" t="s">
        <v>103</v>
      </c>
      <c r="N6" s="213"/>
      <c r="O6" s="213"/>
      <c r="P6" s="213"/>
      <c r="Q6" s="209"/>
    </row>
    <row r="7" spans="2:17" ht="12.75" customHeight="1">
      <c r="B7" s="209" t="s">
        <v>103</v>
      </c>
      <c r="C7" s="347" t="s">
        <v>194</v>
      </c>
      <c r="D7" s="210" t="s">
        <v>109</v>
      </c>
      <c r="E7" s="210" t="s">
        <v>91</v>
      </c>
      <c r="F7" s="210" t="s">
        <v>105</v>
      </c>
      <c r="G7" s="210" t="s">
        <v>92</v>
      </c>
      <c r="H7" s="211" t="s">
        <v>109</v>
      </c>
      <c r="I7" s="211" t="s">
        <v>105</v>
      </c>
      <c r="J7" s="211" t="s">
        <v>110</v>
      </c>
      <c r="K7" s="213" t="s">
        <v>95</v>
      </c>
      <c r="L7" s="213" t="s">
        <v>96</v>
      </c>
      <c r="M7" s="213" t="s">
        <v>99</v>
      </c>
      <c r="N7" s="213" t="s">
        <v>96</v>
      </c>
      <c r="O7" s="213" t="s">
        <v>97</v>
      </c>
      <c r="P7" s="213" t="s">
        <v>110</v>
      </c>
      <c r="Q7" s="209" t="s">
        <v>94</v>
      </c>
    </row>
    <row r="8" spans="2:17" ht="12.75" customHeight="1">
      <c r="B8" s="209" t="s">
        <v>99</v>
      </c>
      <c r="C8" s="347"/>
      <c r="D8" s="210" t="s">
        <v>195</v>
      </c>
      <c r="E8" s="210" t="s">
        <v>93</v>
      </c>
      <c r="F8" s="210" t="s">
        <v>94</v>
      </c>
      <c r="G8" s="210" t="s">
        <v>95</v>
      </c>
      <c r="H8" s="211" t="s">
        <v>100</v>
      </c>
      <c r="I8" s="211" t="s">
        <v>109</v>
      </c>
      <c r="J8" s="211" t="s">
        <v>91</v>
      </c>
      <c r="K8" s="213" t="s">
        <v>101</v>
      </c>
      <c r="L8" s="213" t="s">
        <v>102</v>
      </c>
      <c r="M8" s="213" t="s">
        <v>115</v>
      </c>
      <c r="N8" s="214" t="s">
        <v>116</v>
      </c>
      <c r="O8" s="214" t="s">
        <v>106</v>
      </c>
      <c r="P8" s="213" t="s">
        <v>101</v>
      </c>
      <c r="Q8" s="209" t="s">
        <v>102</v>
      </c>
    </row>
    <row r="9" spans="2:17" ht="12.75" customHeight="1">
      <c r="B9" s="209" t="s">
        <v>121</v>
      </c>
      <c r="C9" s="347"/>
      <c r="D9" s="210" t="s">
        <v>97</v>
      </c>
      <c r="E9" s="210" t="s">
        <v>103</v>
      </c>
      <c r="F9" s="210" t="s">
        <v>119</v>
      </c>
      <c r="G9" s="210" t="s">
        <v>99</v>
      </c>
      <c r="H9" s="211" t="s">
        <v>113</v>
      </c>
      <c r="I9" s="211" t="s">
        <v>93</v>
      </c>
      <c r="J9" s="211" t="s">
        <v>124</v>
      </c>
      <c r="K9" s="213" t="s">
        <v>112</v>
      </c>
      <c r="L9" s="213" t="s">
        <v>113</v>
      </c>
      <c r="M9" s="213" t="s">
        <v>102</v>
      </c>
      <c r="N9" s="213" t="s">
        <v>103</v>
      </c>
      <c r="O9" s="213" t="s">
        <v>97</v>
      </c>
      <c r="P9" s="213" t="s">
        <v>118</v>
      </c>
      <c r="Q9" s="209" t="s">
        <v>121</v>
      </c>
    </row>
    <row r="10" spans="2:17" ht="12.75" customHeight="1">
      <c r="B10" s="209" t="s">
        <v>100</v>
      </c>
      <c r="C10" s="347"/>
      <c r="D10" s="210" t="s">
        <v>95</v>
      </c>
      <c r="E10" s="210" t="s">
        <v>115</v>
      </c>
      <c r="F10" s="210" t="s">
        <v>92</v>
      </c>
      <c r="G10" s="210" t="s">
        <v>120</v>
      </c>
      <c r="H10" s="211" t="s">
        <v>102</v>
      </c>
      <c r="I10" s="211" t="s">
        <v>97</v>
      </c>
      <c r="J10" s="211" t="s">
        <v>94</v>
      </c>
      <c r="K10" s="213" t="s">
        <v>100</v>
      </c>
      <c r="L10" s="213" t="s">
        <v>93</v>
      </c>
      <c r="M10" s="213" t="s">
        <v>91</v>
      </c>
      <c r="N10" s="213" t="s">
        <v>111</v>
      </c>
      <c r="O10" s="213" t="s">
        <v>103</v>
      </c>
      <c r="P10" s="213" t="s">
        <v>99</v>
      </c>
      <c r="Q10" s="209" t="s">
        <v>119</v>
      </c>
    </row>
    <row r="11" spans="2:17" ht="12.75" customHeight="1">
      <c r="B11" s="209" t="s">
        <v>93</v>
      </c>
      <c r="C11" s="348" t="s">
        <v>196</v>
      </c>
      <c r="D11" s="210" t="s">
        <v>100</v>
      </c>
      <c r="E11" s="210" t="s">
        <v>124</v>
      </c>
      <c r="F11" s="210" t="s">
        <v>109</v>
      </c>
      <c r="G11" s="210" t="s">
        <v>111</v>
      </c>
      <c r="H11" s="211" t="s">
        <v>91</v>
      </c>
      <c r="I11" s="211" t="s">
        <v>95</v>
      </c>
      <c r="J11" s="211" t="s">
        <v>102</v>
      </c>
      <c r="K11" s="213" t="s">
        <v>91</v>
      </c>
      <c r="L11" s="213" t="s">
        <v>95</v>
      </c>
      <c r="M11" s="213" t="s">
        <v>115</v>
      </c>
      <c r="N11" s="213" t="s">
        <v>99</v>
      </c>
      <c r="O11" s="213" t="s">
        <v>99</v>
      </c>
      <c r="P11" s="213" t="s">
        <v>91</v>
      </c>
      <c r="Q11" s="209"/>
    </row>
    <row r="12" spans="2:17" ht="12.75" customHeight="1">
      <c r="B12" s="209"/>
      <c r="C12" s="348"/>
      <c r="D12" s="210" t="s">
        <v>112</v>
      </c>
      <c r="E12" s="210" t="s">
        <v>103</v>
      </c>
      <c r="F12" s="210" t="s">
        <v>103</v>
      </c>
      <c r="G12" s="210" t="s">
        <v>102</v>
      </c>
      <c r="H12" s="211" t="s">
        <v>125</v>
      </c>
      <c r="I12" s="211" t="s">
        <v>100</v>
      </c>
      <c r="J12" s="211" t="s">
        <v>197</v>
      </c>
      <c r="K12" s="213" t="s">
        <v>115</v>
      </c>
      <c r="L12" s="213" t="s">
        <v>93</v>
      </c>
      <c r="M12" s="213" t="s">
        <v>100</v>
      </c>
      <c r="N12" s="213"/>
      <c r="O12" s="213" t="s">
        <v>121</v>
      </c>
      <c r="P12" s="215" t="s">
        <v>99</v>
      </c>
      <c r="Q12" s="209"/>
    </row>
    <row r="13" spans="2:17" ht="13.5" customHeight="1">
      <c r="B13" s="209"/>
      <c r="C13" s="348"/>
      <c r="D13" s="210" t="s">
        <v>111</v>
      </c>
      <c r="E13" s="210"/>
      <c r="F13" s="210" t="s">
        <v>127</v>
      </c>
      <c r="G13" s="210" t="s">
        <v>120</v>
      </c>
      <c r="H13" s="211" t="s">
        <v>93</v>
      </c>
      <c r="I13" s="211" t="s">
        <v>125</v>
      </c>
      <c r="J13" s="211" t="s">
        <v>125</v>
      </c>
      <c r="K13" s="213" t="s">
        <v>124</v>
      </c>
      <c r="L13" s="213" t="s">
        <v>125</v>
      </c>
      <c r="M13" s="213" t="s">
        <v>125</v>
      </c>
      <c r="N13" s="213"/>
      <c r="O13" s="213"/>
      <c r="P13" s="215"/>
      <c r="Q13" s="209"/>
    </row>
    <row r="14" spans="2:17" ht="13.5" customHeight="1">
      <c r="B14" s="216"/>
      <c r="C14" s="348"/>
      <c r="D14" s="217" t="s">
        <v>99</v>
      </c>
      <c r="E14" s="217"/>
      <c r="F14" s="217"/>
      <c r="G14" s="217"/>
      <c r="H14" s="218"/>
      <c r="I14" s="218" t="s">
        <v>99</v>
      </c>
      <c r="J14" s="218" t="s">
        <v>93</v>
      </c>
      <c r="K14" s="219"/>
      <c r="L14" s="220"/>
      <c r="M14" s="220" t="s">
        <v>99</v>
      </c>
      <c r="N14" s="220"/>
      <c r="O14" s="220"/>
      <c r="P14" s="219"/>
      <c r="Q14" s="216"/>
    </row>
    <row r="15" spans="2:17">
      <c r="B15" s="349" t="s">
        <v>198</v>
      </c>
      <c r="C15" s="349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49"/>
    </row>
    <row r="16" spans="2:17" ht="14.25">
      <c r="B16" s="221" t="s">
        <v>12</v>
      </c>
      <c r="C16" s="222" t="s">
        <v>131</v>
      </c>
      <c r="D16" s="223">
        <v>20</v>
      </c>
      <c r="E16" s="223">
        <v>20</v>
      </c>
      <c r="F16" s="224"/>
      <c r="G16" s="224"/>
      <c r="H16" s="223">
        <v>20</v>
      </c>
      <c r="I16" s="223">
        <v>19</v>
      </c>
      <c r="J16" s="223">
        <v>20</v>
      </c>
      <c r="K16" s="223">
        <v>20</v>
      </c>
      <c r="L16" s="223">
        <v>16</v>
      </c>
      <c r="M16" s="223"/>
      <c r="N16" s="223"/>
      <c r="O16" s="223"/>
      <c r="P16" s="223"/>
      <c r="Q16" s="225">
        <f>SUM(D16:P16)</f>
        <v>135</v>
      </c>
    </row>
    <row r="17" spans="2:19" ht="14.25">
      <c r="B17" s="221" t="s">
        <v>13</v>
      </c>
      <c r="C17" s="222" t="s">
        <v>136</v>
      </c>
      <c r="D17" s="223">
        <v>18</v>
      </c>
      <c r="E17" s="224"/>
      <c r="F17" s="223">
        <v>19</v>
      </c>
      <c r="G17" s="223">
        <v>20</v>
      </c>
      <c r="H17" s="223">
        <v>19</v>
      </c>
      <c r="I17" s="223">
        <v>20</v>
      </c>
      <c r="J17" s="224">
        <v>9</v>
      </c>
      <c r="K17" s="223">
        <v>17</v>
      </c>
      <c r="L17" s="223">
        <v>17</v>
      </c>
      <c r="M17" s="223"/>
      <c r="N17" s="223"/>
      <c r="O17" s="223"/>
      <c r="P17" s="223"/>
      <c r="Q17" s="225">
        <f>SUM(D17:P17)-J17</f>
        <v>130</v>
      </c>
      <c r="S17" s="226"/>
    </row>
    <row r="18" spans="2:19" ht="14.25">
      <c r="B18" s="221" t="s">
        <v>132</v>
      </c>
      <c r="C18" s="222" t="s">
        <v>135</v>
      </c>
      <c r="D18" s="224">
        <v>13</v>
      </c>
      <c r="E18" s="223">
        <v>18</v>
      </c>
      <c r="F18" s="224">
        <v>16</v>
      </c>
      <c r="G18" s="223">
        <v>16</v>
      </c>
      <c r="H18" s="223">
        <v>17</v>
      </c>
      <c r="I18" s="223">
        <v>16</v>
      </c>
      <c r="J18" s="223">
        <v>16</v>
      </c>
      <c r="K18" s="223">
        <v>19</v>
      </c>
      <c r="L18" s="223">
        <v>20</v>
      </c>
      <c r="M18" s="223"/>
      <c r="N18" s="223"/>
      <c r="O18" s="223"/>
      <c r="P18" s="223"/>
      <c r="Q18" s="225">
        <f>SUM(D18:P18)-D18-F18</f>
        <v>122</v>
      </c>
    </row>
    <row r="19" spans="2:19" ht="14.25">
      <c r="B19" s="221" t="s">
        <v>15</v>
      </c>
      <c r="C19" s="222" t="s">
        <v>200</v>
      </c>
      <c r="D19" s="223">
        <v>17</v>
      </c>
      <c r="E19" s="223">
        <v>17</v>
      </c>
      <c r="F19" s="224">
        <v>14</v>
      </c>
      <c r="G19" s="223">
        <v>17</v>
      </c>
      <c r="H19" s="223">
        <v>16</v>
      </c>
      <c r="I19" s="223">
        <v>17</v>
      </c>
      <c r="J19" s="224"/>
      <c r="K19" s="223">
        <v>14</v>
      </c>
      <c r="L19" s="223">
        <v>19</v>
      </c>
      <c r="M19" s="223"/>
      <c r="N19" s="223"/>
      <c r="O19" s="223"/>
      <c r="P19" s="223"/>
      <c r="Q19" s="225">
        <f>SUM(D19:P19)-F19</f>
        <v>117</v>
      </c>
    </row>
    <row r="20" spans="2:19" ht="14.25">
      <c r="B20" s="221" t="s">
        <v>16</v>
      </c>
      <c r="C20" s="222" t="s">
        <v>199</v>
      </c>
      <c r="D20" s="223">
        <v>16</v>
      </c>
      <c r="E20" s="223">
        <v>16</v>
      </c>
      <c r="F20" s="223">
        <v>17</v>
      </c>
      <c r="G20" s="223">
        <v>15</v>
      </c>
      <c r="H20" s="223">
        <v>14</v>
      </c>
      <c r="I20" s="223">
        <v>18</v>
      </c>
      <c r="J20" s="223">
        <v>17</v>
      </c>
      <c r="K20" s="224">
        <v>13</v>
      </c>
      <c r="L20" s="224"/>
      <c r="M20" s="223"/>
      <c r="N20" s="223"/>
      <c r="O20" s="223"/>
      <c r="P20" s="223"/>
      <c r="Q20" s="225">
        <f>SUM(D20:P20)-K20</f>
        <v>113</v>
      </c>
    </row>
    <row r="21" spans="2:19" ht="14.25">
      <c r="B21" s="221" t="s">
        <v>17</v>
      </c>
      <c r="C21" s="222" t="s">
        <v>137</v>
      </c>
      <c r="D21" s="223">
        <v>19</v>
      </c>
      <c r="E21" s="223">
        <v>19</v>
      </c>
      <c r="F21" s="223">
        <v>20</v>
      </c>
      <c r="G21" s="224"/>
      <c r="H21" s="223">
        <v>18</v>
      </c>
      <c r="I21" s="224"/>
      <c r="J21" s="223"/>
      <c r="K21" s="223">
        <v>18</v>
      </c>
      <c r="L21" s="223"/>
      <c r="M21" s="223"/>
      <c r="N21" s="223"/>
      <c r="O21" s="223"/>
      <c r="P21" s="223"/>
      <c r="Q21" s="225">
        <f>SUM(D21:P21)</f>
        <v>94</v>
      </c>
    </row>
    <row r="22" spans="2:19" ht="14.25">
      <c r="B22" s="216" t="s">
        <v>201</v>
      </c>
      <c r="C22" s="222" t="s">
        <v>202</v>
      </c>
      <c r="D22" s="223">
        <v>15</v>
      </c>
      <c r="E22" s="223">
        <v>12</v>
      </c>
      <c r="F22" s="224">
        <v>10</v>
      </c>
      <c r="G22" s="223">
        <v>13</v>
      </c>
      <c r="H22" s="223">
        <v>11</v>
      </c>
      <c r="I22" s="223">
        <v>12</v>
      </c>
      <c r="J22" s="223">
        <v>15</v>
      </c>
      <c r="K22" s="224">
        <v>10</v>
      </c>
      <c r="L22" s="223">
        <v>12</v>
      </c>
      <c r="M22" s="223"/>
      <c r="N22" s="223"/>
      <c r="O22" s="223"/>
      <c r="P22" s="223"/>
      <c r="Q22" s="225">
        <f>SUM(D22:P22)-F22-K22</f>
        <v>90</v>
      </c>
    </row>
    <row r="23" spans="2:19" ht="14.25">
      <c r="B23" s="216" t="s">
        <v>19</v>
      </c>
      <c r="C23" s="222" t="s">
        <v>206</v>
      </c>
      <c r="D23" s="223">
        <v>11</v>
      </c>
      <c r="E23" s="223">
        <v>10</v>
      </c>
      <c r="F23" s="224"/>
      <c r="G23" s="224"/>
      <c r="H23" s="223">
        <v>10</v>
      </c>
      <c r="I23" s="223">
        <v>9</v>
      </c>
      <c r="J23" s="223">
        <v>18</v>
      </c>
      <c r="K23" s="223">
        <v>16</v>
      </c>
      <c r="L23" s="223">
        <v>11</v>
      </c>
      <c r="M23" s="223"/>
      <c r="N23" s="223"/>
      <c r="O23" s="223"/>
      <c r="P23" s="223"/>
      <c r="Q23" s="225">
        <f>SUM(D23:P23)</f>
        <v>85</v>
      </c>
    </row>
    <row r="24" spans="2:19" ht="14.25">
      <c r="B24" s="216" t="s">
        <v>204</v>
      </c>
      <c r="C24" s="222" t="s">
        <v>205</v>
      </c>
      <c r="D24" s="224">
        <v>9</v>
      </c>
      <c r="E24" s="223">
        <v>13</v>
      </c>
      <c r="F24" s="223">
        <v>9</v>
      </c>
      <c r="G24" s="223">
        <v>14</v>
      </c>
      <c r="H24" s="223">
        <v>13</v>
      </c>
      <c r="I24" s="223">
        <v>13</v>
      </c>
      <c r="J24" s="224"/>
      <c r="K24" s="223">
        <v>9</v>
      </c>
      <c r="L24" s="223">
        <v>13</v>
      </c>
      <c r="M24" s="223"/>
      <c r="N24" s="223"/>
      <c r="O24" s="223"/>
      <c r="P24" s="223"/>
      <c r="Q24" s="225">
        <f>SUM(D24:P24)-D24</f>
        <v>84</v>
      </c>
    </row>
    <row r="25" spans="2:19" ht="14.25">
      <c r="B25" s="216" t="s">
        <v>21</v>
      </c>
      <c r="C25" s="222" t="s">
        <v>203</v>
      </c>
      <c r="D25" s="223">
        <v>14</v>
      </c>
      <c r="E25" s="223">
        <v>15</v>
      </c>
      <c r="F25" s="223">
        <v>18</v>
      </c>
      <c r="G25" s="224"/>
      <c r="H25" s="224"/>
      <c r="I25" s="223"/>
      <c r="J25" s="223">
        <v>19</v>
      </c>
      <c r="K25" s="223">
        <v>15</v>
      </c>
      <c r="L25" s="223"/>
      <c r="M25" s="223"/>
      <c r="N25" s="223"/>
      <c r="O25" s="223"/>
      <c r="P25" s="223"/>
      <c r="Q25" s="225">
        <f t="shared" ref="Q25:Q46" si="0">SUM(D25:P25)</f>
        <v>81</v>
      </c>
    </row>
    <row r="26" spans="2:19" ht="14.25">
      <c r="B26" s="216" t="s">
        <v>22</v>
      </c>
      <c r="C26" s="222" t="s">
        <v>147</v>
      </c>
      <c r="D26" s="223">
        <v>7</v>
      </c>
      <c r="E26" s="223">
        <v>9</v>
      </c>
      <c r="F26" s="223">
        <v>8</v>
      </c>
      <c r="G26" s="223">
        <v>18</v>
      </c>
      <c r="H26" s="224"/>
      <c r="I26" s="224"/>
      <c r="J26" s="223">
        <v>13</v>
      </c>
      <c r="K26" s="223">
        <v>11</v>
      </c>
      <c r="L26" s="223">
        <v>14</v>
      </c>
      <c r="M26" s="223"/>
      <c r="N26" s="223"/>
      <c r="O26" s="223"/>
      <c r="P26" s="223"/>
      <c r="Q26" s="225">
        <f t="shared" si="0"/>
        <v>80</v>
      </c>
    </row>
    <row r="27" spans="2:19" ht="14.25">
      <c r="B27" s="216" t="s">
        <v>23</v>
      </c>
      <c r="C27" s="227" t="s">
        <v>207</v>
      </c>
      <c r="D27" s="223">
        <v>10</v>
      </c>
      <c r="E27" s="223">
        <v>11</v>
      </c>
      <c r="F27" s="223">
        <v>12</v>
      </c>
      <c r="G27" s="224"/>
      <c r="H27" s="224"/>
      <c r="I27" s="223">
        <v>15</v>
      </c>
      <c r="J27" s="223">
        <v>10</v>
      </c>
      <c r="K27" s="223"/>
      <c r="L27" s="223">
        <v>9</v>
      </c>
      <c r="M27" s="223"/>
      <c r="N27" s="223"/>
      <c r="O27" s="223"/>
      <c r="P27" s="223"/>
      <c r="Q27" s="225">
        <f t="shared" si="0"/>
        <v>67</v>
      </c>
    </row>
    <row r="28" spans="2:19" ht="14.25">
      <c r="B28" s="216" t="s">
        <v>24</v>
      </c>
      <c r="C28" s="222" t="s">
        <v>50</v>
      </c>
      <c r="D28" s="224"/>
      <c r="E28" s="224"/>
      <c r="F28" s="223">
        <v>11</v>
      </c>
      <c r="G28" s="223">
        <v>12</v>
      </c>
      <c r="H28" s="223">
        <v>12</v>
      </c>
      <c r="I28" s="223"/>
      <c r="J28" s="223">
        <v>14</v>
      </c>
      <c r="K28" s="223"/>
      <c r="L28" s="223">
        <v>18</v>
      </c>
      <c r="M28" s="223"/>
      <c r="N28" s="223"/>
      <c r="O28" s="223"/>
      <c r="P28" s="223"/>
      <c r="Q28" s="225">
        <f t="shared" si="0"/>
        <v>67</v>
      </c>
    </row>
    <row r="29" spans="2:19" ht="14.25">
      <c r="B29" s="216" t="s">
        <v>25</v>
      </c>
      <c r="C29" s="222" t="s">
        <v>209</v>
      </c>
      <c r="D29" s="223">
        <v>6</v>
      </c>
      <c r="E29" s="223">
        <v>7</v>
      </c>
      <c r="F29" s="223">
        <v>7</v>
      </c>
      <c r="G29" s="223">
        <v>11</v>
      </c>
      <c r="H29" s="223">
        <v>8</v>
      </c>
      <c r="I29" s="223">
        <v>11</v>
      </c>
      <c r="J29" s="224"/>
      <c r="K29" s="224"/>
      <c r="L29" s="223">
        <v>10</v>
      </c>
      <c r="M29" s="223"/>
      <c r="N29" s="223"/>
      <c r="O29" s="223"/>
      <c r="P29" s="223"/>
      <c r="Q29" s="225">
        <f t="shared" si="0"/>
        <v>60</v>
      </c>
    </row>
    <row r="30" spans="2:19" ht="14.25">
      <c r="B30" s="216" t="s">
        <v>26</v>
      </c>
      <c r="C30" s="222" t="s">
        <v>208</v>
      </c>
      <c r="D30" s="224"/>
      <c r="E30" s="223">
        <v>14</v>
      </c>
      <c r="F30" s="223">
        <v>15</v>
      </c>
      <c r="G30" s="224"/>
      <c r="H30" s="223">
        <v>15</v>
      </c>
      <c r="I30" s="223"/>
      <c r="J30" s="223">
        <v>11</v>
      </c>
      <c r="K30" s="223"/>
      <c r="L30" s="223"/>
      <c r="M30" s="223"/>
      <c r="N30" s="223"/>
      <c r="O30" s="223"/>
      <c r="P30" s="223"/>
      <c r="Q30" s="225">
        <f t="shared" si="0"/>
        <v>55</v>
      </c>
    </row>
    <row r="31" spans="2:19" ht="14.25">
      <c r="B31" s="216" t="s">
        <v>27</v>
      </c>
      <c r="C31" s="222" t="s">
        <v>156</v>
      </c>
      <c r="D31" s="224"/>
      <c r="E31" s="223">
        <v>8</v>
      </c>
      <c r="F31" s="224"/>
      <c r="G31" s="223"/>
      <c r="H31" s="223"/>
      <c r="I31" s="223"/>
      <c r="J31" s="223">
        <v>12</v>
      </c>
      <c r="K31" s="223">
        <v>8</v>
      </c>
      <c r="L31" s="223">
        <v>15</v>
      </c>
      <c r="M31" s="223"/>
      <c r="N31" s="223"/>
      <c r="O31" s="223"/>
      <c r="P31" s="223"/>
      <c r="Q31" s="225">
        <f t="shared" si="0"/>
        <v>43</v>
      </c>
    </row>
    <row r="32" spans="2:19" ht="14.25">
      <c r="B32" s="216" t="s">
        <v>28</v>
      </c>
      <c r="C32" s="222" t="s">
        <v>210</v>
      </c>
      <c r="D32" s="223">
        <v>5</v>
      </c>
      <c r="E32" s="223">
        <v>4</v>
      </c>
      <c r="F32" s="223">
        <v>6</v>
      </c>
      <c r="G32" s="223">
        <v>10</v>
      </c>
      <c r="H32" s="223">
        <v>6</v>
      </c>
      <c r="I32" s="223">
        <v>8</v>
      </c>
      <c r="J32" s="224"/>
      <c r="K32" s="224"/>
      <c r="L32" s="223"/>
      <c r="M32" s="223"/>
      <c r="N32" s="223"/>
      <c r="O32" s="223"/>
      <c r="P32" s="223"/>
      <c r="Q32" s="225">
        <f t="shared" si="0"/>
        <v>39</v>
      </c>
    </row>
    <row r="33" spans="2:17" ht="14.25">
      <c r="B33" s="216" t="s">
        <v>211</v>
      </c>
      <c r="C33" s="227" t="s">
        <v>212</v>
      </c>
      <c r="D33" s="224"/>
      <c r="E33" s="224"/>
      <c r="F33" s="223"/>
      <c r="G33" s="223"/>
      <c r="H33" s="223"/>
      <c r="I33" s="223"/>
      <c r="J33" s="223">
        <v>8</v>
      </c>
      <c r="K33" s="223">
        <v>12</v>
      </c>
      <c r="L33" s="223"/>
      <c r="M33" s="223"/>
      <c r="N33" s="223"/>
      <c r="O33" s="223"/>
      <c r="P33" s="223"/>
      <c r="Q33" s="225">
        <f t="shared" si="0"/>
        <v>20</v>
      </c>
    </row>
    <row r="34" spans="2:17" ht="14.25">
      <c r="B34" s="216" t="s">
        <v>30</v>
      </c>
      <c r="C34" s="228" t="s">
        <v>213</v>
      </c>
      <c r="D34" s="224"/>
      <c r="E34" s="224"/>
      <c r="F34" s="223"/>
      <c r="G34" s="223">
        <v>19</v>
      </c>
      <c r="H34" s="223"/>
      <c r="I34" s="223"/>
      <c r="J34" s="223"/>
      <c r="K34" s="223"/>
      <c r="L34" s="223"/>
      <c r="M34" s="223"/>
      <c r="N34" s="223"/>
      <c r="O34" s="223"/>
      <c r="P34" s="223"/>
      <c r="Q34" s="225">
        <f t="shared" si="0"/>
        <v>19</v>
      </c>
    </row>
    <row r="35" spans="2:17" ht="14.25">
      <c r="B35" s="216" t="s">
        <v>151</v>
      </c>
      <c r="C35" s="228" t="s">
        <v>214</v>
      </c>
      <c r="D35" s="224"/>
      <c r="E35" s="224"/>
      <c r="F35" s="223"/>
      <c r="G35" s="223"/>
      <c r="H35" s="223"/>
      <c r="I35" s="223">
        <v>14</v>
      </c>
      <c r="J35" s="223"/>
      <c r="K35" s="223"/>
      <c r="L35" s="223"/>
      <c r="M35" s="223"/>
      <c r="N35" s="223"/>
      <c r="O35" s="223"/>
      <c r="P35" s="223"/>
      <c r="Q35" s="225">
        <f t="shared" si="0"/>
        <v>14</v>
      </c>
    </row>
    <row r="36" spans="2:17" ht="14.25">
      <c r="B36" s="216" t="s">
        <v>153</v>
      </c>
      <c r="C36" s="222" t="s">
        <v>215</v>
      </c>
      <c r="D36" s="224"/>
      <c r="E36" s="224"/>
      <c r="F36" s="223">
        <v>13</v>
      </c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5">
        <f t="shared" si="0"/>
        <v>13</v>
      </c>
    </row>
    <row r="37" spans="2:17" ht="14.25">
      <c r="B37" s="216" t="s">
        <v>155</v>
      </c>
      <c r="C37" s="222" t="s">
        <v>160</v>
      </c>
      <c r="D37" s="224"/>
      <c r="E37" s="223">
        <v>6</v>
      </c>
      <c r="F37" s="224"/>
      <c r="G37" s="223"/>
      <c r="H37" s="223"/>
      <c r="I37" s="223"/>
      <c r="J37" s="223">
        <v>7</v>
      </c>
      <c r="K37" s="223"/>
      <c r="L37" s="223"/>
      <c r="M37" s="223"/>
      <c r="N37" s="223"/>
      <c r="O37" s="223"/>
      <c r="P37" s="223"/>
      <c r="Q37" s="225">
        <f t="shared" si="0"/>
        <v>13</v>
      </c>
    </row>
    <row r="38" spans="2:17" ht="14.25">
      <c r="B38" s="216" t="s">
        <v>157</v>
      </c>
      <c r="C38" s="222" t="s">
        <v>216</v>
      </c>
      <c r="D38" s="223">
        <v>12</v>
      </c>
      <c r="E38" s="224"/>
      <c r="F38" s="224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5">
        <f t="shared" si="0"/>
        <v>12</v>
      </c>
    </row>
    <row r="39" spans="2:17" ht="14.25">
      <c r="B39" s="216" t="s">
        <v>217</v>
      </c>
      <c r="C39" s="222" t="s">
        <v>218</v>
      </c>
      <c r="D39" s="224"/>
      <c r="E39" s="223">
        <v>5</v>
      </c>
      <c r="F39" s="224"/>
      <c r="G39" s="223"/>
      <c r="H39" s="223"/>
      <c r="I39" s="223">
        <v>7</v>
      </c>
      <c r="J39" s="223"/>
      <c r="K39" s="223"/>
      <c r="L39" s="223"/>
      <c r="M39" s="223"/>
      <c r="N39" s="223"/>
      <c r="O39" s="223"/>
      <c r="P39" s="223"/>
      <c r="Q39" s="225">
        <f t="shared" si="0"/>
        <v>12</v>
      </c>
    </row>
    <row r="40" spans="2:17" ht="14.25">
      <c r="B40" s="216" t="s">
        <v>219</v>
      </c>
      <c r="C40" s="227" t="s">
        <v>208</v>
      </c>
      <c r="D40" s="224"/>
      <c r="E40" s="224"/>
      <c r="F40" s="223"/>
      <c r="G40" s="223"/>
      <c r="H40" s="223"/>
      <c r="I40" s="223">
        <v>10</v>
      </c>
      <c r="J40" s="223"/>
      <c r="K40" s="223"/>
      <c r="L40" s="223"/>
      <c r="M40" s="223"/>
      <c r="N40" s="223"/>
      <c r="O40" s="223"/>
      <c r="P40" s="223"/>
      <c r="Q40" s="225">
        <f t="shared" si="0"/>
        <v>10</v>
      </c>
    </row>
    <row r="41" spans="2:17" ht="14.25">
      <c r="B41" s="216" t="s">
        <v>220</v>
      </c>
      <c r="C41" s="227" t="s">
        <v>221</v>
      </c>
      <c r="D41" s="224"/>
      <c r="E41" s="224"/>
      <c r="F41" s="223"/>
      <c r="G41" s="223">
        <v>9</v>
      </c>
      <c r="H41" s="223"/>
      <c r="I41" s="223"/>
      <c r="J41" s="223"/>
      <c r="K41" s="223"/>
      <c r="L41" s="223"/>
      <c r="M41" s="223"/>
      <c r="N41" s="223"/>
      <c r="O41" s="223"/>
      <c r="P41" s="223"/>
      <c r="Q41" s="225">
        <f t="shared" si="0"/>
        <v>9</v>
      </c>
    </row>
    <row r="42" spans="2:17" ht="14.25">
      <c r="B42" s="216" t="s">
        <v>222</v>
      </c>
      <c r="C42" s="227" t="s">
        <v>223</v>
      </c>
      <c r="D42" s="224"/>
      <c r="E42" s="224"/>
      <c r="F42" s="223"/>
      <c r="G42" s="223"/>
      <c r="H42" s="223">
        <v>9</v>
      </c>
      <c r="I42" s="223"/>
      <c r="J42" s="223"/>
      <c r="K42" s="223"/>
      <c r="L42" s="223"/>
      <c r="M42" s="223"/>
      <c r="N42" s="223"/>
      <c r="O42" s="223"/>
      <c r="P42" s="223"/>
      <c r="Q42" s="225">
        <f t="shared" si="0"/>
        <v>9</v>
      </c>
    </row>
    <row r="43" spans="2:17" ht="14.25">
      <c r="B43" s="216" t="s">
        <v>31</v>
      </c>
      <c r="C43" s="222" t="s">
        <v>138</v>
      </c>
      <c r="D43" s="223">
        <v>8</v>
      </c>
      <c r="E43" s="224"/>
      <c r="F43" s="224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5">
        <f t="shared" si="0"/>
        <v>8</v>
      </c>
    </row>
    <row r="44" spans="2:17" ht="14.25">
      <c r="B44" s="216" t="s">
        <v>32</v>
      </c>
      <c r="C44" s="227" t="s">
        <v>149</v>
      </c>
      <c r="D44" s="224"/>
      <c r="E44" s="224"/>
      <c r="F44" s="223"/>
      <c r="G44" s="223"/>
      <c r="H44" s="223"/>
      <c r="I44" s="223"/>
      <c r="J44" s="223"/>
      <c r="K44" s="223"/>
      <c r="L44" s="223">
        <v>8</v>
      </c>
      <c r="M44" s="223"/>
      <c r="N44" s="223"/>
      <c r="O44" s="223"/>
      <c r="P44" s="223"/>
      <c r="Q44" s="225">
        <f t="shared" si="0"/>
        <v>8</v>
      </c>
    </row>
    <row r="45" spans="2:17" ht="14.25">
      <c r="B45" s="216" t="s">
        <v>225</v>
      </c>
      <c r="C45" s="227" t="s">
        <v>224</v>
      </c>
      <c r="D45" s="224"/>
      <c r="E45" s="224"/>
      <c r="F45" s="223"/>
      <c r="G45" s="223"/>
      <c r="H45" s="223">
        <v>7</v>
      </c>
      <c r="I45" s="223"/>
      <c r="J45" s="223"/>
      <c r="K45" s="223"/>
      <c r="L45" s="223"/>
      <c r="M45" s="223"/>
      <c r="N45" s="223"/>
      <c r="O45" s="223"/>
      <c r="P45" s="223"/>
      <c r="Q45" s="225">
        <f t="shared" si="0"/>
        <v>7</v>
      </c>
    </row>
    <row r="46" spans="2:17" ht="14.25">
      <c r="B46" s="216" t="s">
        <v>250</v>
      </c>
      <c r="C46" s="227" t="s">
        <v>226</v>
      </c>
      <c r="D46" s="224"/>
      <c r="E46" s="223">
        <v>3</v>
      </c>
      <c r="F46" s="224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5">
        <f t="shared" si="0"/>
        <v>3</v>
      </c>
    </row>
    <row r="47" spans="2:17">
      <c r="B47" s="351" t="s">
        <v>227</v>
      </c>
      <c r="C47" s="351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1"/>
    </row>
    <row r="48" spans="2:17" ht="14.25">
      <c r="B48" s="221" t="s">
        <v>180</v>
      </c>
      <c r="C48" s="229" t="s">
        <v>135</v>
      </c>
      <c r="D48" s="224"/>
      <c r="E48" s="224">
        <v>17</v>
      </c>
      <c r="F48" s="223">
        <v>20</v>
      </c>
      <c r="G48" s="223">
        <v>20</v>
      </c>
      <c r="H48" s="223">
        <v>20</v>
      </c>
      <c r="I48" s="223">
        <v>20</v>
      </c>
      <c r="J48" s="223">
        <v>20</v>
      </c>
      <c r="K48" s="223">
        <v>20</v>
      </c>
      <c r="L48" s="223">
        <v>19</v>
      </c>
      <c r="M48" s="223"/>
      <c r="N48" s="223"/>
      <c r="O48" s="223"/>
      <c r="P48" s="223"/>
      <c r="Q48" s="225">
        <f>SUM(D48:P48)-E48</f>
        <v>139</v>
      </c>
    </row>
    <row r="49" spans="2:17" ht="14.25">
      <c r="B49" s="221" t="s">
        <v>13</v>
      </c>
      <c r="C49" s="229" t="s">
        <v>137</v>
      </c>
      <c r="D49" s="223">
        <v>17</v>
      </c>
      <c r="E49" s="223">
        <v>19</v>
      </c>
      <c r="F49" s="223">
        <v>18</v>
      </c>
      <c r="G49" s="224"/>
      <c r="H49" s="223">
        <v>19</v>
      </c>
      <c r="I49" s="224"/>
      <c r="J49" s="223">
        <v>16</v>
      </c>
      <c r="K49" s="223">
        <v>19</v>
      </c>
      <c r="L49" s="223">
        <v>20</v>
      </c>
      <c r="M49" s="223"/>
      <c r="N49" s="223"/>
      <c r="O49" s="223"/>
      <c r="P49" s="223"/>
      <c r="Q49" s="225">
        <f>SUM(D49:P49)</f>
        <v>128</v>
      </c>
    </row>
    <row r="50" spans="2:17" ht="14.25">
      <c r="B50" s="221" t="s">
        <v>14</v>
      </c>
      <c r="C50" s="229" t="s">
        <v>228</v>
      </c>
      <c r="D50" s="223">
        <v>19</v>
      </c>
      <c r="E50" s="223">
        <v>18</v>
      </c>
      <c r="F50" s="223">
        <v>19</v>
      </c>
      <c r="G50" s="223">
        <v>17</v>
      </c>
      <c r="H50" s="224"/>
      <c r="I50" s="224"/>
      <c r="J50" s="223">
        <v>18</v>
      </c>
      <c r="K50" s="223">
        <v>16</v>
      </c>
      <c r="L50" s="223"/>
      <c r="M50" s="223"/>
      <c r="N50" s="223"/>
      <c r="O50" s="223"/>
      <c r="P50" s="223"/>
      <c r="Q50" s="225">
        <f>SUM(D50:P50)</f>
        <v>107</v>
      </c>
    </row>
    <row r="51" spans="2:17" ht="14.25">
      <c r="B51" s="216" t="s">
        <v>15</v>
      </c>
      <c r="C51" s="222" t="s">
        <v>229</v>
      </c>
      <c r="D51" s="223">
        <v>16</v>
      </c>
      <c r="E51" s="223">
        <v>13</v>
      </c>
      <c r="F51" s="224">
        <v>11</v>
      </c>
      <c r="G51" s="223">
        <v>15</v>
      </c>
      <c r="H51" s="223">
        <v>17</v>
      </c>
      <c r="I51" s="223">
        <v>16</v>
      </c>
      <c r="J51" s="223">
        <v>12</v>
      </c>
      <c r="K51" s="223">
        <v>17</v>
      </c>
      <c r="L51" s="224"/>
      <c r="M51" s="223"/>
      <c r="N51" s="223"/>
      <c r="O51" s="223"/>
      <c r="P51" s="223"/>
      <c r="Q51" s="225">
        <f>SUM(D51:P51)-F51</f>
        <v>106</v>
      </c>
    </row>
    <row r="52" spans="2:17" ht="14.25">
      <c r="B52" s="216" t="s">
        <v>16</v>
      </c>
      <c r="C52" s="222" t="s">
        <v>209</v>
      </c>
      <c r="D52" s="223">
        <v>18</v>
      </c>
      <c r="E52" s="224">
        <v>10</v>
      </c>
      <c r="F52" s="223">
        <v>13</v>
      </c>
      <c r="G52" s="223">
        <v>19</v>
      </c>
      <c r="H52" s="223">
        <v>11</v>
      </c>
      <c r="I52" s="223">
        <v>15</v>
      </c>
      <c r="J52" s="223">
        <v>14</v>
      </c>
      <c r="K52" s="224"/>
      <c r="L52" s="223">
        <v>12</v>
      </c>
      <c r="M52" s="223"/>
      <c r="N52" s="223"/>
      <c r="O52" s="223"/>
      <c r="P52" s="223"/>
      <c r="Q52" s="225">
        <f>SUM(D52:P52)-E52</f>
        <v>102</v>
      </c>
    </row>
    <row r="53" spans="2:17" ht="14.25">
      <c r="B53" s="216" t="s">
        <v>17</v>
      </c>
      <c r="C53" s="222" t="s">
        <v>200</v>
      </c>
      <c r="D53" s="224">
        <v>10</v>
      </c>
      <c r="E53" s="223">
        <v>12</v>
      </c>
      <c r="F53" s="223">
        <v>15</v>
      </c>
      <c r="G53" s="223">
        <v>11</v>
      </c>
      <c r="H53" s="223">
        <v>12</v>
      </c>
      <c r="I53" s="223">
        <v>18</v>
      </c>
      <c r="J53" s="224"/>
      <c r="K53" s="223">
        <v>15</v>
      </c>
      <c r="L53" s="223">
        <v>18</v>
      </c>
      <c r="M53" s="223"/>
      <c r="N53" s="223"/>
      <c r="O53" s="223"/>
      <c r="P53" s="223"/>
      <c r="Q53" s="225">
        <f>SUM(D53:P53)-D53</f>
        <v>101</v>
      </c>
    </row>
    <row r="54" spans="2:17" ht="14.25">
      <c r="B54" s="216" t="s">
        <v>18</v>
      </c>
      <c r="C54" s="222" t="s">
        <v>141</v>
      </c>
      <c r="D54" s="223">
        <v>20</v>
      </c>
      <c r="E54" s="223">
        <v>14</v>
      </c>
      <c r="F54" s="223">
        <v>16</v>
      </c>
      <c r="G54" s="223">
        <v>18</v>
      </c>
      <c r="H54" s="223">
        <v>15</v>
      </c>
      <c r="I54" s="224"/>
      <c r="J54" s="224"/>
      <c r="K54" s="223"/>
      <c r="L54" s="223">
        <v>15</v>
      </c>
      <c r="M54" s="223"/>
      <c r="N54" s="223"/>
      <c r="O54" s="223"/>
      <c r="P54" s="223"/>
      <c r="Q54" s="225">
        <f t="shared" ref="Q54:Q75" si="1">SUM(D54:P54)</f>
        <v>98</v>
      </c>
    </row>
    <row r="55" spans="2:17" ht="14.25">
      <c r="B55" s="216" t="s">
        <v>231</v>
      </c>
      <c r="C55" s="222" t="s">
        <v>232</v>
      </c>
      <c r="D55" s="224"/>
      <c r="E55" s="224"/>
      <c r="F55" s="223"/>
      <c r="G55" s="223">
        <v>12</v>
      </c>
      <c r="H55" s="223">
        <v>18</v>
      </c>
      <c r="I55" s="223">
        <v>14</v>
      </c>
      <c r="J55" s="223">
        <v>17</v>
      </c>
      <c r="K55" s="223">
        <v>18</v>
      </c>
      <c r="L55" s="223">
        <v>17</v>
      </c>
      <c r="M55" s="223"/>
      <c r="N55" s="223"/>
      <c r="O55" s="223"/>
      <c r="P55" s="223"/>
      <c r="Q55" s="225">
        <f t="shared" si="1"/>
        <v>96</v>
      </c>
    </row>
    <row r="56" spans="2:17" ht="14.25">
      <c r="B56" s="216" t="s">
        <v>20</v>
      </c>
      <c r="C56" s="222" t="s">
        <v>230</v>
      </c>
      <c r="D56" s="224"/>
      <c r="E56" s="223">
        <v>20</v>
      </c>
      <c r="F56" s="223">
        <v>17</v>
      </c>
      <c r="G56" s="224"/>
      <c r="H56" s="223">
        <v>16</v>
      </c>
      <c r="I56" s="223">
        <v>19</v>
      </c>
      <c r="J56" s="223">
        <v>19</v>
      </c>
      <c r="K56" s="223"/>
      <c r="L56" s="223"/>
      <c r="M56" s="223"/>
      <c r="N56" s="223"/>
      <c r="O56" s="223"/>
      <c r="P56" s="223"/>
      <c r="Q56" s="225">
        <f t="shared" si="1"/>
        <v>91</v>
      </c>
    </row>
    <row r="57" spans="2:17" ht="14.25">
      <c r="B57" s="216" t="s">
        <v>21</v>
      </c>
      <c r="C57" s="222" t="s">
        <v>136</v>
      </c>
      <c r="D57" s="224"/>
      <c r="E57" s="223">
        <v>15</v>
      </c>
      <c r="F57" s="223">
        <v>7</v>
      </c>
      <c r="G57" s="223">
        <v>13</v>
      </c>
      <c r="H57" s="223">
        <v>9</v>
      </c>
      <c r="I57" s="223">
        <v>12</v>
      </c>
      <c r="J57" s="224"/>
      <c r="K57" s="223">
        <v>9</v>
      </c>
      <c r="L57" s="223">
        <v>11</v>
      </c>
      <c r="M57" s="223"/>
      <c r="N57" s="223"/>
      <c r="O57" s="223"/>
      <c r="P57" s="223"/>
      <c r="Q57" s="225">
        <f t="shared" si="1"/>
        <v>76</v>
      </c>
    </row>
    <row r="58" spans="2:17" ht="14.25">
      <c r="B58" s="216" t="s">
        <v>22</v>
      </c>
      <c r="C58" s="222" t="s">
        <v>235</v>
      </c>
      <c r="D58" s="223">
        <v>13</v>
      </c>
      <c r="E58" s="223">
        <v>4</v>
      </c>
      <c r="F58" s="223">
        <v>4</v>
      </c>
      <c r="G58" s="223">
        <v>16</v>
      </c>
      <c r="H58" s="223">
        <v>14</v>
      </c>
      <c r="I58" s="224"/>
      <c r="J58" s="224"/>
      <c r="K58" s="223">
        <v>11</v>
      </c>
      <c r="L58" s="223">
        <v>13</v>
      </c>
      <c r="M58" s="223"/>
      <c r="N58" s="223"/>
      <c r="O58" s="223"/>
      <c r="P58" s="223"/>
      <c r="Q58" s="225">
        <f t="shared" si="1"/>
        <v>75</v>
      </c>
    </row>
    <row r="59" spans="2:17" ht="14.25">
      <c r="B59" s="216" t="s">
        <v>23</v>
      </c>
      <c r="C59" s="222" t="s">
        <v>233</v>
      </c>
      <c r="D59" s="223">
        <v>15</v>
      </c>
      <c r="E59" s="223">
        <v>11</v>
      </c>
      <c r="F59" s="223">
        <v>10</v>
      </c>
      <c r="G59" s="223">
        <v>14</v>
      </c>
      <c r="H59" s="223">
        <v>10</v>
      </c>
      <c r="I59" s="224"/>
      <c r="J59" s="224"/>
      <c r="K59" s="223">
        <v>13</v>
      </c>
      <c r="L59" s="223"/>
      <c r="M59" s="223"/>
      <c r="N59" s="223"/>
      <c r="O59" s="223"/>
      <c r="P59" s="223"/>
      <c r="Q59" s="225">
        <f t="shared" si="1"/>
        <v>73</v>
      </c>
    </row>
    <row r="60" spans="2:17" ht="14.25">
      <c r="B60" s="216" t="s">
        <v>24</v>
      </c>
      <c r="C60" s="222" t="s">
        <v>234</v>
      </c>
      <c r="D60" s="224"/>
      <c r="E60" s="223">
        <v>16</v>
      </c>
      <c r="F60" s="223">
        <v>9</v>
      </c>
      <c r="G60" s="224"/>
      <c r="H60" s="223">
        <v>13</v>
      </c>
      <c r="I60" s="223">
        <v>17</v>
      </c>
      <c r="J60" s="223">
        <v>15</v>
      </c>
      <c r="K60" s="223"/>
      <c r="L60" s="223"/>
      <c r="M60" s="223"/>
      <c r="N60" s="223"/>
      <c r="O60" s="223"/>
      <c r="P60" s="223"/>
      <c r="Q60" s="225">
        <f t="shared" si="1"/>
        <v>70</v>
      </c>
    </row>
    <row r="61" spans="2:17" ht="14.25">
      <c r="B61" s="216" t="s">
        <v>25</v>
      </c>
      <c r="C61" s="222" t="s">
        <v>237</v>
      </c>
      <c r="D61" s="224"/>
      <c r="E61" s="223">
        <v>2</v>
      </c>
      <c r="F61" s="224"/>
      <c r="G61" s="223"/>
      <c r="H61" s="223">
        <v>9</v>
      </c>
      <c r="I61" s="223">
        <v>11</v>
      </c>
      <c r="J61" s="223"/>
      <c r="K61" s="223">
        <v>14</v>
      </c>
      <c r="L61" s="223">
        <v>16</v>
      </c>
      <c r="M61" s="223"/>
      <c r="N61" s="223"/>
      <c r="O61" s="223"/>
      <c r="P61" s="223"/>
      <c r="Q61" s="225">
        <f t="shared" si="1"/>
        <v>52</v>
      </c>
    </row>
    <row r="62" spans="2:17" ht="15.75" customHeight="1">
      <c r="B62" s="216" t="s">
        <v>26</v>
      </c>
      <c r="C62" s="222" t="s">
        <v>140</v>
      </c>
      <c r="D62" s="223">
        <v>11</v>
      </c>
      <c r="E62" s="224"/>
      <c r="F62" s="223">
        <v>5</v>
      </c>
      <c r="G62" s="223">
        <v>9</v>
      </c>
      <c r="H62" s="223">
        <v>3</v>
      </c>
      <c r="I62" s="223">
        <v>13</v>
      </c>
      <c r="J62" s="224"/>
      <c r="K62" s="223">
        <v>10</v>
      </c>
      <c r="L62" s="223"/>
      <c r="M62" s="223"/>
      <c r="N62" s="223"/>
      <c r="O62" s="223"/>
      <c r="P62" s="223"/>
      <c r="Q62" s="225">
        <f t="shared" si="1"/>
        <v>51</v>
      </c>
    </row>
    <row r="63" spans="2:17" ht="14.25">
      <c r="B63" s="216" t="s">
        <v>27</v>
      </c>
      <c r="C63" s="222" t="s">
        <v>236</v>
      </c>
      <c r="D63" s="223">
        <v>14</v>
      </c>
      <c r="E63" s="223">
        <v>7</v>
      </c>
      <c r="F63" s="223">
        <v>6</v>
      </c>
      <c r="G63" s="223">
        <v>6</v>
      </c>
      <c r="H63" s="223">
        <v>6</v>
      </c>
      <c r="I63" s="224"/>
      <c r="J63" s="224"/>
      <c r="K63" s="223">
        <v>7</v>
      </c>
      <c r="L63" s="223"/>
      <c r="M63" s="223"/>
      <c r="N63" s="223"/>
      <c r="O63" s="223"/>
      <c r="P63" s="223"/>
      <c r="Q63" s="225">
        <f t="shared" si="1"/>
        <v>46</v>
      </c>
    </row>
    <row r="64" spans="2:17" ht="14.25">
      <c r="B64" s="216" t="s">
        <v>28</v>
      </c>
      <c r="C64" s="222" t="s">
        <v>50</v>
      </c>
      <c r="D64" s="224"/>
      <c r="E64" s="224" t="s">
        <v>90</v>
      </c>
      <c r="F64" s="223">
        <v>8</v>
      </c>
      <c r="G64" s="223"/>
      <c r="H64" s="223">
        <v>7</v>
      </c>
      <c r="I64" s="223"/>
      <c r="J64" s="223">
        <v>11</v>
      </c>
      <c r="K64" s="223"/>
      <c r="L64" s="223">
        <v>14</v>
      </c>
      <c r="M64" s="223"/>
      <c r="N64" s="223"/>
      <c r="O64" s="223"/>
      <c r="P64" s="223"/>
      <c r="Q64" s="225">
        <f t="shared" si="1"/>
        <v>40</v>
      </c>
    </row>
    <row r="65" spans="1:17" ht="14.25">
      <c r="B65" s="216" t="s">
        <v>29</v>
      </c>
      <c r="C65" s="222" t="s">
        <v>205</v>
      </c>
      <c r="D65" s="224"/>
      <c r="E65" s="223">
        <v>6</v>
      </c>
      <c r="F65" s="224"/>
      <c r="G65" s="223">
        <v>8</v>
      </c>
      <c r="H65" s="223"/>
      <c r="I65" s="223"/>
      <c r="J65" s="223">
        <v>13</v>
      </c>
      <c r="K65" s="223">
        <v>12</v>
      </c>
      <c r="L65" s="223"/>
      <c r="M65" s="223"/>
      <c r="N65" s="223"/>
      <c r="O65" s="223"/>
      <c r="P65" s="223"/>
      <c r="Q65" s="225">
        <f t="shared" si="1"/>
        <v>39</v>
      </c>
    </row>
    <row r="66" spans="1:17" ht="14.25">
      <c r="B66" s="216" t="s">
        <v>30</v>
      </c>
      <c r="C66" s="222" t="s">
        <v>238</v>
      </c>
      <c r="D66" s="223">
        <v>9</v>
      </c>
      <c r="E66" s="223">
        <v>1</v>
      </c>
      <c r="F66" s="223">
        <v>3</v>
      </c>
      <c r="G66" s="223">
        <v>10</v>
      </c>
      <c r="H66" s="223">
        <v>4</v>
      </c>
      <c r="I66" s="224"/>
      <c r="J66" s="224"/>
      <c r="K66" s="223">
        <v>8</v>
      </c>
      <c r="L66" s="223"/>
      <c r="M66" s="223"/>
      <c r="N66" s="223"/>
      <c r="O66" s="223"/>
      <c r="P66" s="223"/>
      <c r="Q66" s="225">
        <f t="shared" si="1"/>
        <v>35</v>
      </c>
    </row>
    <row r="67" spans="1:17" ht="14.25">
      <c r="B67" s="216" t="s">
        <v>151</v>
      </c>
      <c r="C67" s="222" t="s">
        <v>239</v>
      </c>
      <c r="D67" s="224"/>
      <c r="E67" s="223">
        <v>9</v>
      </c>
      <c r="F67" s="223">
        <v>14</v>
      </c>
      <c r="G67" s="224"/>
      <c r="H67" s="223"/>
      <c r="I67" s="223"/>
      <c r="J67" s="223"/>
      <c r="K67" s="223"/>
      <c r="L67" s="223"/>
      <c r="M67" s="223"/>
      <c r="N67" s="223"/>
      <c r="O67" s="223"/>
      <c r="P67" s="223"/>
      <c r="Q67" s="225">
        <f t="shared" si="1"/>
        <v>23</v>
      </c>
    </row>
    <row r="68" spans="1:17" ht="14.25">
      <c r="B68" s="216" t="s">
        <v>240</v>
      </c>
      <c r="C68" s="222" t="s">
        <v>215</v>
      </c>
      <c r="D68" s="224"/>
      <c r="E68" s="224"/>
      <c r="F68" s="223"/>
      <c r="G68" s="223">
        <v>7</v>
      </c>
      <c r="H68" s="223">
        <v>5</v>
      </c>
      <c r="I68" s="223">
        <v>10</v>
      </c>
      <c r="J68" s="223"/>
      <c r="K68" s="223"/>
      <c r="L68" s="223"/>
      <c r="M68" s="223"/>
      <c r="N68" s="223"/>
      <c r="O68" s="223"/>
      <c r="P68" s="223"/>
      <c r="Q68" s="225">
        <f t="shared" si="1"/>
        <v>22</v>
      </c>
    </row>
    <row r="69" spans="1:17" ht="14.25">
      <c r="B69" s="216" t="s">
        <v>241</v>
      </c>
      <c r="C69" s="222" t="s">
        <v>175</v>
      </c>
      <c r="D69" s="224"/>
      <c r="E69" s="223">
        <v>8</v>
      </c>
      <c r="F69" s="223">
        <v>12</v>
      </c>
      <c r="G69" s="224"/>
      <c r="H69" s="223"/>
      <c r="I69" s="223"/>
      <c r="J69" s="223"/>
      <c r="K69" s="223"/>
      <c r="L69" s="223"/>
      <c r="M69" s="223"/>
      <c r="N69" s="223"/>
      <c r="O69" s="223"/>
      <c r="P69" s="223"/>
      <c r="Q69" s="225">
        <f t="shared" si="1"/>
        <v>20</v>
      </c>
    </row>
    <row r="70" spans="1:17" ht="14.25">
      <c r="B70" s="216" t="s">
        <v>157</v>
      </c>
      <c r="C70" s="222" t="s">
        <v>242</v>
      </c>
      <c r="D70" s="223">
        <v>12</v>
      </c>
      <c r="E70" s="224"/>
      <c r="F70" s="224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5">
        <f t="shared" si="1"/>
        <v>12</v>
      </c>
    </row>
    <row r="71" spans="1:17" ht="14.25">
      <c r="B71" s="230" t="s">
        <v>217</v>
      </c>
      <c r="C71" s="222" t="s">
        <v>58</v>
      </c>
      <c r="D71" s="224"/>
      <c r="E71" s="224"/>
      <c r="F71" s="223"/>
      <c r="G71" s="223"/>
      <c r="H71" s="223"/>
      <c r="I71" s="223"/>
      <c r="J71" s="223"/>
      <c r="K71" s="223"/>
      <c r="L71" s="223">
        <v>10</v>
      </c>
      <c r="M71" s="223"/>
      <c r="N71" s="223"/>
      <c r="O71" s="223"/>
      <c r="P71" s="223"/>
      <c r="Q71" s="225">
        <f t="shared" si="1"/>
        <v>10</v>
      </c>
    </row>
    <row r="72" spans="1:17" ht="14.25">
      <c r="B72" s="230" t="s">
        <v>219</v>
      </c>
      <c r="C72" s="222" t="s">
        <v>60</v>
      </c>
      <c r="D72" s="224"/>
      <c r="E72" s="224"/>
      <c r="F72" s="223"/>
      <c r="G72" s="223"/>
      <c r="H72" s="223"/>
      <c r="I72" s="223"/>
      <c r="J72" s="223"/>
      <c r="K72" s="223"/>
      <c r="L72" s="223">
        <v>9</v>
      </c>
      <c r="M72" s="223"/>
      <c r="N72" s="223"/>
      <c r="O72" s="223"/>
      <c r="P72" s="223"/>
      <c r="Q72" s="225">
        <f t="shared" si="1"/>
        <v>9</v>
      </c>
    </row>
    <row r="73" spans="1:17" ht="14.25">
      <c r="B73" s="230" t="s">
        <v>220</v>
      </c>
      <c r="C73" s="222" t="s">
        <v>243</v>
      </c>
      <c r="D73" s="223">
        <v>8</v>
      </c>
      <c r="E73" s="224"/>
      <c r="F73" s="224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5">
        <f t="shared" si="1"/>
        <v>8</v>
      </c>
    </row>
    <row r="74" spans="1:17" ht="14.25">
      <c r="B74" s="230" t="s">
        <v>222</v>
      </c>
      <c r="C74" s="222" t="s">
        <v>244</v>
      </c>
      <c r="D74" s="224"/>
      <c r="E74" s="223">
        <v>5</v>
      </c>
      <c r="F74" s="224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5">
        <f t="shared" si="1"/>
        <v>5</v>
      </c>
    </row>
    <row r="75" spans="1:17" ht="14.25">
      <c r="B75" s="230" t="s">
        <v>31</v>
      </c>
      <c r="C75" s="222" t="s">
        <v>224</v>
      </c>
      <c r="D75" s="224"/>
      <c r="E75" s="223">
        <v>3</v>
      </c>
      <c r="F75" s="224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5">
        <f t="shared" si="1"/>
        <v>3</v>
      </c>
    </row>
    <row r="76" spans="1:17">
      <c r="B76" s="231"/>
      <c r="C76" s="232" t="s">
        <v>179</v>
      </c>
      <c r="D76" s="233" t="s">
        <v>180</v>
      </c>
      <c r="E76" s="234" t="s">
        <v>13</v>
      </c>
      <c r="F76" s="234" t="s">
        <v>14</v>
      </c>
      <c r="G76" s="234" t="s">
        <v>15</v>
      </c>
      <c r="H76" s="235" t="s">
        <v>16</v>
      </c>
      <c r="I76" s="236" t="s">
        <v>17</v>
      </c>
      <c r="J76" s="236" t="s">
        <v>18</v>
      </c>
      <c r="K76" s="236" t="s">
        <v>19</v>
      </c>
      <c r="L76" s="233" t="s">
        <v>20</v>
      </c>
      <c r="M76" s="233" t="s">
        <v>21</v>
      </c>
      <c r="N76" s="235" t="s">
        <v>177</v>
      </c>
      <c r="O76" s="237" t="s">
        <v>23</v>
      </c>
      <c r="P76" s="238" t="s">
        <v>24</v>
      </c>
      <c r="Q76" s="239"/>
    </row>
    <row r="77" spans="1:17">
      <c r="C77" s="240"/>
    </row>
    <row r="78" spans="1:17">
      <c r="B78" s="353" t="s">
        <v>245</v>
      </c>
      <c r="C78" s="353"/>
      <c r="D78" s="353"/>
      <c r="E78" s="353"/>
      <c r="F78" s="353"/>
      <c r="G78" s="353"/>
      <c r="H78" s="353"/>
      <c r="I78" s="353"/>
      <c r="J78" s="353"/>
      <c r="K78" s="353"/>
      <c r="L78" s="353"/>
      <c r="M78" s="353"/>
      <c r="N78" s="353"/>
      <c r="O78" s="353"/>
      <c r="P78" s="353"/>
      <c r="Q78" s="353"/>
    </row>
    <row r="79" spans="1:17">
      <c r="A79" s="204" t="s">
        <v>246</v>
      </c>
      <c r="B79" s="354" t="s">
        <v>90</v>
      </c>
      <c r="C79" s="354"/>
      <c r="D79" s="354"/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354"/>
      <c r="Q79" s="354"/>
    </row>
    <row r="80" spans="1:17" ht="15">
      <c r="B80" s="355" t="s">
        <v>182</v>
      </c>
      <c r="C80" s="355"/>
      <c r="D80" s="355"/>
      <c r="E80" s="355"/>
      <c r="F80" s="355"/>
      <c r="G80" s="355"/>
      <c r="H80" s="355"/>
      <c r="I80" s="355"/>
      <c r="J80" s="355"/>
      <c r="K80" s="355"/>
      <c r="L80" s="355"/>
      <c r="M80" s="355"/>
      <c r="N80" s="355"/>
      <c r="O80" s="355"/>
      <c r="P80" s="355"/>
      <c r="Q80" s="355"/>
    </row>
    <row r="81" spans="1:18">
      <c r="C81" s="356" t="s">
        <v>246</v>
      </c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241"/>
      <c r="O81" s="241"/>
      <c r="P81" s="241"/>
    </row>
    <row r="82" spans="1:18">
      <c r="C82" s="356" t="s">
        <v>247</v>
      </c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241"/>
      <c r="O82" s="241"/>
      <c r="P82" s="241"/>
    </row>
    <row r="83" spans="1:18">
      <c r="C83" s="204" t="s">
        <v>128</v>
      </c>
    </row>
    <row r="84" spans="1:18">
      <c r="L84" s="344"/>
      <c r="M84" s="344"/>
      <c r="N84" s="344"/>
      <c r="O84" s="344"/>
      <c r="P84" s="344"/>
      <c r="Q84" s="344"/>
    </row>
    <row r="86" spans="1:18" ht="15">
      <c r="A86" s="204" t="s">
        <v>90</v>
      </c>
      <c r="R86" s="242"/>
    </row>
    <row r="87" spans="1:18" ht="15">
      <c r="L87" s="242"/>
      <c r="M87" s="242"/>
      <c r="N87" s="242"/>
      <c r="O87" s="242"/>
      <c r="P87" s="242"/>
      <c r="Q87" s="242"/>
      <c r="R87" s="242"/>
    </row>
    <row r="88" spans="1:18" ht="15">
      <c r="L88" s="242"/>
      <c r="M88" s="242"/>
      <c r="N88" s="242"/>
      <c r="O88" s="242"/>
      <c r="P88" s="242"/>
      <c r="Q88" s="242"/>
      <c r="R88" s="242"/>
    </row>
  </sheetData>
  <sortState xmlns:xlrd2="http://schemas.microsoft.com/office/spreadsheetml/2017/richdata2" ref="C48:Q75">
    <sortCondition descending="1" ref="Q48:Q75"/>
  </sortState>
  <mergeCells count="12">
    <mergeCell ref="L84:Q84"/>
    <mergeCell ref="B2:Q2"/>
    <mergeCell ref="C4:C6"/>
    <mergeCell ref="C7:C10"/>
    <mergeCell ref="C11:C14"/>
    <mergeCell ref="B15:Q15"/>
    <mergeCell ref="B47:Q47"/>
    <mergeCell ref="B78:Q78"/>
    <mergeCell ref="B79:Q79"/>
    <mergeCell ref="B80:Q80"/>
    <mergeCell ref="C81:M81"/>
    <mergeCell ref="C82:M82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Prípravka</vt:lpstr>
      <vt:lpstr>5.členné družstvá MH</vt:lpstr>
      <vt:lpstr>Priebežné poradie prípravka</vt:lpstr>
      <vt:lpstr>Priebežné poradie 5.čl.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ondrej klimo</cp:lastModifiedBy>
  <cp:revision>1</cp:revision>
  <cp:lastPrinted>2026-07-14T17:18:36Z</cp:lastPrinted>
  <dcterms:created xsi:type="dcterms:W3CDTF">2026-05-15T09:24:02Z</dcterms:created>
  <dcterms:modified xsi:type="dcterms:W3CDTF">2026-07-14T17:18:42Z</dcterms:modified>
</cp:coreProperties>
</file>