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lman\Desktop\"/>
    </mc:Choice>
  </mc:AlternateContent>
  <xr:revisionPtr revIDLastSave="0" documentId="13_ncr:1_{29095039-F857-41B9-8F56-A28F3813BE4A}" xr6:coauthVersionLast="47" xr6:coauthVersionMax="47" xr10:uidLastSave="{00000000-0000-0000-0000-000000000000}"/>
  <bookViews>
    <workbookView xWindow="-120" yWindow="-120" windowWidth="20730" windowHeight="10230" xr2:uid="{00000000-000D-0000-FFFF-FFFF00000000}"/>
  </bookViews>
  <sheets>
    <sheet name="Prípravka" sheetId="1" r:id="rId1"/>
    <sheet name="Mladšie D" sheetId="2" r:id="rId2"/>
    <sheet name="Staršie D" sheetId="3" r:id="rId3"/>
    <sheet name="Mladší CH" sheetId="4" r:id="rId4"/>
    <sheet name="Starší CH" sheetId="5" r:id="rId5"/>
  </sheets>
  <calcPr calcId="181029"/>
</workbook>
</file>

<file path=xl/calcChain.xml><?xml version="1.0" encoding="utf-8"?>
<calcChain xmlns="http://schemas.openxmlformats.org/spreadsheetml/2006/main">
  <c r="J8" i="5" l="1"/>
  <c r="K8" i="5" s="1"/>
  <c r="I8" i="5"/>
  <c r="G8" i="5"/>
  <c r="I7" i="5"/>
  <c r="J7" i="5" s="1"/>
  <c r="K7" i="5" s="1"/>
  <c r="L7" i="5" s="1"/>
  <c r="G7" i="5"/>
  <c r="I6" i="5"/>
  <c r="J6" i="5" s="1"/>
  <c r="G6" i="5"/>
  <c r="K6" i="5" s="1"/>
  <c r="L6" i="5" s="1"/>
  <c r="J12" i="4"/>
  <c r="K12" i="4" s="1"/>
  <c r="H12" i="4"/>
  <c r="L12" i="4" s="1"/>
  <c r="J11" i="4"/>
  <c r="K11" i="4" s="1"/>
  <c r="L11" i="4" s="1"/>
  <c r="H11" i="4"/>
  <c r="J10" i="4"/>
  <c r="K10" i="4" s="1"/>
  <c r="H10" i="4"/>
  <c r="L10" i="4" s="1"/>
  <c r="J9" i="4"/>
  <c r="K9" i="4" s="1"/>
  <c r="H9" i="4"/>
  <c r="L9" i="4" s="1"/>
  <c r="J8" i="4"/>
  <c r="K8" i="4" s="1"/>
  <c r="H8" i="4"/>
  <c r="L8" i="4" s="1"/>
  <c r="L7" i="4"/>
  <c r="J7" i="4"/>
  <c r="K7" i="4" s="1"/>
  <c r="H7" i="4"/>
  <c r="J6" i="4"/>
  <c r="K6" i="4" s="1"/>
  <c r="H6" i="4"/>
  <c r="L6" i="4" s="1"/>
  <c r="M6" i="4" s="1"/>
  <c r="I19" i="3"/>
  <c r="J19" i="3" s="1"/>
  <c r="K19" i="3" s="1"/>
  <c r="G19" i="3"/>
  <c r="I18" i="3"/>
  <c r="J18" i="3" s="1"/>
  <c r="K18" i="3" s="1"/>
  <c r="G18" i="3"/>
  <c r="I17" i="3"/>
  <c r="J17" i="3" s="1"/>
  <c r="G17" i="3"/>
  <c r="K17" i="3" s="1"/>
  <c r="I16" i="3"/>
  <c r="J16" i="3" s="1"/>
  <c r="G16" i="3"/>
  <c r="I15" i="3"/>
  <c r="J15" i="3" s="1"/>
  <c r="G15" i="3"/>
  <c r="K15" i="3" s="1"/>
  <c r="I14" i="3"/>
  <c r="J14" i="3" s="1"/>
  <c r="G14" i="3"/>
  <c r="K14" i="3" s="1"/>
  <c r="I13" i="3"/>
  <c r="J13" i="3" s="1"/>
  <c r="K13" i="3" s="1"/>
  <c r="G13" i="3"/>
  <c r="I12" i="3"/>
  <c r="J12" i="3" s="1"/>
  <c r="G12" i="3"/>
  <c r="I11" i="3"/>
  <c r="J11" i="3" s="1"/>
  <c r="G11" i="3"/>
  <c r="I10" i="3"/>
  <c r="J10" i="3" s="1"/>
  <c r="K10" i="3" s="1"/>
  <c r="G10" i="3"/>
  <c r="I9" i="3"/>
  <c r="J9" i="3" s="1"/>
  <c r="G9" i="3"/>
  <c r="I8" i="3"/>
  <c r="J8" i="3" s="1"/>
  <c r="G8" i="3"/>
  <c r="I7" i="3"/>
  <c r="J7" i="3" s="1"/>
  <c r="K7" i="3" s="1"/>
  <c r="G7" i="3"/>
  <c r="I6" i="3"/>
  <c r="J6" i="3" s="1"/>
  <c r="G6" i="3"/>
  <c r="K18" i="2"/>
  <c r="J18" i="2"/>
  <c r="G18" i="2"/>
  <c r="K17" i="2"/>
  <c r="I17" i="2"/>
  <c r="J17" i="2" s="1"/>
  <c r="G17" i="2"/>
  <c r="J16" i="2"/>
  <c r="I16" i="2"/>
  <c r="G16" i="2"/>
  <c r="K16" i="2" s="1"/>
  <c r="I15" i="2"/>
  <c r="J15" i="2" s="1"/>
  <c r="G15" i="2"/>
  <c r="K15" i="2" s="1"/>
  <c r="I14" i="2"/>
  <c r="J14" i="2" s="1"/>
  <c r="G14" i="2"/>
  <c r="K14" i="2" s="1"/>
  <c r="K13" i="2"/>
  <c r="L13" i="2" s="1"/>
  <c r="I13" i="2"/>
  <c r="J13" i="2" s="1"/>
  <c r="G13" i="2"/>
  <c r="K12" i="2"/>
  <c r="J12" i="2"/>
  <c r="I12" i="2"/>
  <c r="G12" i="2"/>
  <c r="I11" i="2"/>
  <c r="J11" i="2" s="1"/>
  <c r="G11" i="2"/>
  <c r="J10" i="2"/>
  <c r="I10" i="2"/>
  <c r="G10" i="2"/>
  <c r="K10" i="2" s="1"/>
  <c r="I9" i="2"/>
  <c r="J9" i="2" s="1"/>
  <c r="K9" i="2" s="1"/>
  <c r="L9" i="2" s="1"/>
  <c r="G9" i="2"/>
  <c r="I8" i="2"/>
  <c r="J8" i="2" s="1"/>
  <c r="G8" i="2"/>
  <c r="I7" i="2"/>
  <c r="J7" i="2" s="1"/>
  <c r="K7" i="2" s="1"/>
  <c r="G7" i="2"/>
  <c r="I6" i="2"/>
  <c r="J6" i="2" s="1"/>
  <c r="K6" i="2" s="1"/>
  <c r="G6" i="2"/>
  <c r="K11" i="1"/>
  <c r="I11" i="1"/>
  <c r="J11" i="1" s="1"/>
  <c r="G11" i="1"/>
  <c r="I10" i="1"/>
  <c r="J10" i="1" s="1"/>
  <c r="G10" i="1"/>
  <c r="K10" i="1" s="1"/>
  <c r="I9" i="1"/>
  <c r="J9" i="1" s="1"/>
  <c r="G9" i="1"/>
  <c r="K9" i="1" s="1"/>
  <c r="I8" i="1"/>
  <c r="J8" i="1" s="1"/>
  <c r="G8" i="1"/>
  <c r="K8" i="1" s="1"/>
  <c r="K7" i="1"/>
  <c r="L7" i="1" s="1"/>
  <c r="I7" i="1"/>
  <c r="J7" i="1" s="1"/>
  <c r="G7" i="1"/>
  <c r="K6" i="1"/>
  <c r="L6" i="1" s="1"/>
  <c r="I6" i="1"/>
  <c r="J6" i="1" s="1"/>
  <c r="G6" i="1"/>
  <c r="L9" i="1" l="1"/>
  <c r="L14" i="2"/>
  <c r="K8" i="2"/>
  <c r="L8" i="2" s="1"/>
  <c r="L7" i="2"/>
  <c r="L17" i="2"/>
  <c r="M11" i="4"/>
  <c r="K6" i="3"/>
  <c r="L6" i="3" s="1"/>
  <c r="K8" i="3"/>
  <c r="K11" i="3"/>
  <c r="L11" i="3" s="1"/>
  <c r="K16" i="3"/>
  <c r="K12" i="3"/>
  <c r="L12" i="3" s="1"/>
  <c r="L8" i="1"/>
  <c r="L11" i="1"/>
  <c r="L10" i="1"/>
  <c r="K11" i="2"/>
  <c r="L11" i="2" s="1"/>
  <c r="L15" i="3"/>
  <c r="L16" i="3"/>
  <c r="L13" i="3"/>
  <c r="M12" i="4"/>
  <c r="L10" i="3"/>
  <c r="L19" i="3"/>
  <c r="M9" i="4"/>
  <c r="L8" i="5"/>
  <c r="M10" i="4"/>
  <c r="M8" i="4"/>
  <c r="M7" i="4"/>
  <c r="L6" i="2"/>
  <c r="L18" i="2"/>
  <c r="L10" i="2"/>
  <c r="L12" i="2"/>
  <c r="L15" i="2"/>
  <c r="L16" i="2"/>
  <c r="K9" i="3"/>
  <c r="L9" i="3" s="1"/>
  <c r="L7" i="3" l="1"/>
  <c r="L18" i="3"/>
  <c r="L8" i="3"/>
  <c r="L17" i="3"/>
  <c r="L14" i="3"/>
</calcChain>
</file>

<file path=xl/sharedStrings.xml><?xml version="1.0" encoding="utf-8"?>
<sst xmlns="http://schemas.openxmlformats.org/spreadsheetml/2006/main" count="247" uniqueCount="97">
  <si>
    <t>Vikartovce 20.06.2026</t>
  </si>
  <si>
    <t>1.pokus</t>
  </si>
  <si>
    <t>2.pokus</t>
  </si>
  <si>
    <t>Por.</t>
  </si>
  <si>
    <t>Meno a priezvisko</t>
  </si>
  <si>
    <t>DHZ / ZŠ</t>
  </si>
  <si>
    <t>čas</t>
  </si>
  <si>
    <t>body za vek</t>
  </si>
  <si>
    <t>čas spolu</t>
  </si>
  <si>
    <t>lepší pokus</t>
  </si>
  <si>
    <t>Strata</t>
  </si>
  <si>
    <t>V.T.</t>
  </si>
  <si>
    <t>1.</t>
  </si>
  <si>
    <t>Filip Poracký</t>
  </si>
  <si>
    <t>Sp.Bystré</t>
  </si>
  <si>
    <t>2.</t>
  </si>
  <si>
    <t>Júlia Liptáková</t>
  </si>
  <si>
    <t>3.</t>
  </si>
  <si>
    <t>Lučivná</t>
  </si>
  <si>
    <t xml:space="preserve"> </t>
  </si>
  <si>
    <t>4.</t>
  </si>
  <si>
    <t xml:space="preserve">Adrián Baran </t>
  </si>
  <si>
    <t>5.</t>
  </si>
  <si>
    <t>Adam Šulík</t>
  </si>
  <si>
    <t>Vikartovce</t>
  </si>
  <si>
    <t>6.</t>
  </si>
  <si>
    <t>Martina Tomajka</t>
  </si>
  <si>
    <t>9.</t>
  </si>
  <si>
    <t xml:space="preserve">Stefany Palubová </t>
  </si>
  <si>
    <t xml:space="preserve">Hôrka </t>
  </si>
  <si>
    <t>Zuzana Šerfelová</t>
  </si>
  <si>
    <t>Štrba</t>
  </si>
  <si>
    <t>Alexandra Grib</t>
  </si>
  <si>
    <t>Karin Malecová</t>
  </si>
  <si>
    <t>Hôrka</t>
  </si>
  <si>
    <t>Katarína Lišuchová</t>
  </si>
  <si>
    <t>Hranovnica</t>
  </si>
  <si>
    <t>Timea Šavelová</t>
  </si>
  <si>
    <t>7.</t>
  </si>
  <si>
    <t>Simona Šramková</t>
  </si>
  <si>
    <t>Sp. Bystré</t>
  </si>
  <si>
    <t>8.</t>
  </si>
  <si>
    <t>Natália Vitková</t>
  </si>
  <si>
    <t>Lilien Javorská</t>
  </si>
  <si>
    <t>Sp. Štiavnik</t>
  </si>
  <si>
    <t>10.</t>
  </si>
  <si>
    <t>Sofia Pisarčíková</t>
  </si>
  <si>
    <t>11.</t>
  </si>
  <si>
    <t xml:space="preserve">Daniela Sofia Šuláková </t>
  </si>
  <si>
    <t>12.</t>
  </si>
  <si>
    <t>Ema Kopčáková</t>
  </si>
  <si>
    <t xml:space="preserve">Catherine Palubová </t>
  </si>
  <si>
    <t xml:space="preserve">Magdaléna Derevjaníková </t>
  </si>
  <si>
    <t>Alžbeta Petrenčíková</t>
  </si>
  <si>
    <t xml:space="preserve">Viktória Kasprišinová </t>
  </si>
  <si>
    <t>Lenka Krajňáková</t>
  </si>
  <si>
    <t>Daniela Lešundáková</t>
  </si>
  <si>
    <t>Spišský Štiavnik</t>
  </si>
  <si>
    <t>Karolína Liptáková</t>
  </si>
  <si>
    <t>Kravany</t>
  </si>
  <si>
    <t>Zara Meleky</t>
  </si>
  <si>
    <t>Radoslava Frisová</t>
  </si>
  <si>
    <t>Ela Šuláková</t>
  </si>
  <si>
    <t>Emma Kaprálová</t>
  </si>
  <si>
    <t>13.</t>
  </si>
  <si>
    <t>Laura Sýkorová</t>
  </si>
  <si>
    <t>14.</t>
  </si>
  <si>
    <t>Ema Langová</t>
  </si>
  <si>
    <t>Veľký Slavkov</t>
  </si>
  <si>
    <t>Mladší chlapci</t>
  </si>
  <si>
    <t>Lukáš Lehotský</t>
  </si>
  <si>
    <t xml:space="preserve">Matúš Lehotský </t>
  </si>
  <si>
    <t xml:space="preserve">    </t>
  </si>
  <si>
    <t>Ján Lipták</t>
  </si>
  <si>
    <t>Šimon Meleky</t>
  </si>
  <si>
    <t>Jan Kaprál</t>
  </si>
  <si>
    <t>Marko Šulík</t>
  </si>
  <si>
    <t>Leo Kraco</t>
  </si>
  <si>
    <t>Prešov</t>
  </si>
  <si>
    <t>Lukáš Šifra</t>
  </si>
  <si>
    <t xml:space="preserve">Michal Lipták </t>
  </si>
  <si>
    <t>Adam Lukáč</t>
  </si>
  <si>
    <t xml:space="preserve">Barbora Šerfelová </t>
  </si>
  <si>
    <t>ü</t>
  </si>
  <si>
    <t>Kiara Grünvalská</t>
  </si>
  <si>
    <t>Počítačové spracovanie : Katarína Šebestová</t>
  </si>
  <si>
    <t>Ing. Marek Šebest - hlavný rozhodca disciplíny</t>
  </si>
  <si>
    <t>Vikartovské šesťdesiatky - beh na 60 m s prekážkami - 5.ročník</t>
  </si>
  <si>
    <t xml:space="preserve"> Lučivná</t>
  </si>
  <si>
    <t>staršie dievčatá</t>
  </si>
  <si>
    <t>Vikartovské šesťdesiatky - beh na 60 m s prekážkami - 5. ročník</t>
  </si>
  <si>
    <t>starší chlapci</t>
  </si>
  <si>
    <t xml:space="preserve">Počítačové spracovanie : Katarína Šebestová </t>
  </si>
  <si>
    <t>mladšie dievčatá</t>
  </si>
  <si>
    <t>prípravka</t>
  </si>
  <si>
    <t xml:space="preserve">Vikartovské šesťdesiatky - beh na 60 m s prekážkami - 5.ročník </t>
  </si>
  <si>
    <t xml:space="preserve">Lenka Kaprálová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</si>
</sst>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\+\ 0.0"/>
  </numFmts>
  <fonts count="23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Calibri"/>
      <family val="2"/>
      <charset val="238"/>
    </font>
    <font>
      <b/>
      <sz val="11"/>
      <name val="Calibri"/>
      <family val="2"/>
      <charset val="238"/>
    </font>
    <font>
      <b/>
      <sz val="10"/>
      <name val="Calibri"/>
      <family val="2"/>
      <charset val="238"/>
    </font>
    <font>
      <sz val="20"/>
      <name val="Arial CE"/>
      <family val="2"/>
      <charset val="238"/>
    </font>
    <font>
      <b/>
      <sz val="11"/>
      <color indexed="8"/>
      <name val="Calibri"/>
      <family val="2"/>
      <charset val="238"/>
    </font>
    <font>
      <sz val="20"/>
      <name val="Calibri"/>
      <family val="2"/>
      <charset val="238"/>
    </font>
    <font>
      <sz val="10"/>
      <name val="Calibri"/>
      <family val="2"/>
      <charset val="238"/>
    </font>
    <font>
      <b/>
      <sz val="10"/>
      <color rgb="FFFF0000"/>
      <name val="Calibri"/>
      <family val="2"/>
      <charset val="238"/>
    </font>
    <font>
      <b/>
      <sz val="10"/>
      <color rgb="FF00B05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2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75">
    <xf numFmtId="0" fontId="0" fillId="0" borderId="0" xfId="0"/>
    <xf numFmtId="0" fontId="0" fillId="0" borderId="0" xfId="0" applyAlignment="1">
      <alignment horizontal="center"/>
    </xf>
    <xf numFmtId="0" fontId="7" fillId="0" borderId="0" xfId="1" applyFont="1"/>
    <xf numFmtId="0" fontId="1" fillId="0" borderId="0" xfId="1"/>
    <xf numFmtId="0" fontId="3" fillId="0" borderId="0" xfId="1" applyFont="1"/>
    <xf numFmtId="2" fontId="0" fillId="0" borderId="0" xfId="0" applyNumberForma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9" fillId="0" borderId="0" xfId="1" applyFont="1"/>
    <xf numFmtId="0" fontId="10" fillId="0" borderId="0" xfId="1" applyFont="1"/>
    <xf numFmtId="0" fontId="6" fillId="0" borderId="5" xfId="0" applyFont="1" applyBorder="1" applyAlignment="1">
      <alignment horizontal="center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right"/>
    </xf>
    <xf numFmtId="0" fontId="5" fillId="0" borderId="9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164" fontId="6" fillId="0" borderId="6" xfId="0" applyNumberFormat="1" applyFont="1" applyBorder="1" applyAlignment="1">
      <alignment horizontal="center"/>
    </xf>
    <xf numFmtId="164" fontId="6" fillId="0" borderId="11" xfId="0" applyNumberFormat="1" applyFont="1" applyBorder="1" applyAlignment="1">
      <alignment horizontal="center"/>
    </xf>
    <xf numFmtId="0" fontId="6" fillId="3" borderId="1" xfId="0" applyFont="1" applyFill="1" applyBorder="1" applyAlignment="1">
      <alignment horizontal="center" vertical="distributed"/>
    </xf>
    <xf numFmtId="0" fontId="6" fillId="3" borderId="23" xfId="0" applyFont="1" applyFill="1" applyBorder="1" applyAlignment="1">
      <alignment horizontal="center" vertical="distributed"/>
    </xf>
    <xf numFmtId="0" fontId="6" fillId="3" borderId="22" xfId="0" applyFont="1" applyFill="1" applyBorder="1" applyAlignment="1">
      <alignment horizontal="center" vertical="distributed"/>
    </xf>
    <xf numFmtId="0" fontId="6" fillId="3" borderId="24" xfId="0" applyFont="1" applyFill="1" applyBorder="1" applyAlignment="1">
      <alignment horizontal="center" vertical="distributed"/>
    </xf>
    <xf numFmtId="0" fontId="6" fillId="3" borderId="25" xfId="0" applyFont="1" applyFill="1" applyBorder="1" applyAlignment="1">
      <alignment horizontal="center" vertical="distributed"/>
    </xf>
    <xf numFmtId="0" fontId="6" fillId="3" borderId="18" xfId="0" applyFont="1" applyFill="1" applyBorder="1" applyAlignment="1">
      <alignment horizontal="center" vertical="distributed"/>
    </xf>
    <xf numFmtId="0" fontId="8" fillId="3" borderId="1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distributed"/>
    </xf>
    <xf numFmtId="2" fontId="6" fillId="3" borderId="16" xfId="0" applyNumberFormat="1" applyFont="1" applyFill="1" applyBorder="1" applyAlignment="1">
      <alignment horizontal="center"/>
    </xf>
    <xf numFmtId="2" fontId="6" fillId="3" borderId="3" xfId="0" applyNumberFormat="1" applyFont="1" applyFill="1" applyBorder="1" applyAlignment="1">
      <alignment horizontal="center"/>
    </xf>
    <xf numFmtId="164" fontId="6" fillId="0" borderId="7" xfId="0" applyNumberFormat="1" applyFont="1" applyBorder="1" applyAlignment="1">
      <alignment horizontal="center"/>
    </xf>
    <xf numFmtId="164" fontId="6" fillId="0" borderId="12" xfId="0" applyNumberFormat="1" applyFont="1" applyBorder="1" applyAlignment="1">
      <alignment horizontal="center"/>
    </xf>
    <xf numFmtId="164" fontId="6" fillId="0" borderId="8" xfId="0" applyNumberFormat="1" applyFont="1" applyBorder="1" applyAlignment="1">
      <alignment horizontal="center"/>
    </xf>
    <xf numFmtId="164" fontId="6" fillId="0" borderId="14" xfId="0" applyNumberFormat="1" applyFont="1" applyBorder="1" applyAlignment="1">
      <alignment horizontal="center"/>
    </xf>
    <xf numFmtId="164" fontId="11" fillId="0" borderId="15" xfId="0" applyNumberFormat="1" applyFont="1" applyBorder="1" applyAlignment="1">
      <alignment horizontal="center"/>
    </xf>
    <xf numFmtId="165" fontId="12" fillId="0" borderId="20" xfId="0" applyNumberFormat="1" applyFont="1" applyBorder="1" applyAlignment="1">
      <alignment horizontal="center"/>
    </xf>
    <xf numFmtId="164" fontId="11" fillId="0" borderId="4" xfId="0" applyNumberFormat="1" applyFont="1" applyBorder="1" applyAlignment="1">
      <alignment horizontal="center"/>
    </xf>
    <xf numFmtId="165" fontId="12" fillId="0" borderId="21" xfId="0" applyNumberFormat="1" applyFont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165" fontId="12" fillId="0" borderId="17" xfId="0" applyNumberFormat="1" applyFont="1" applyBorder="1" applyAlignment="1">
      <alignment horizontal="center"/>
    </xf>
    <xf numFmtId="2" fontId="6" fillId="3" borderId="9" xfId="0" applyNumberFormat="1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6" fillId="0" borderId="8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1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2" fontId="11" fillId="0" borderId="4" xfId="0" applyNumberFormat="1" applyFont="1" applyBorder="1" applyAlignment="1">
      <alignment horizontal="center"/>
    </xf>
    <xf numFmtId="2" fontId="11" fillId="0" borderId="15" xfId="0" applyNumberFormat="1" applyFont="1" applyBorder="1" applyAlignment="1">
      <alignment horizontal="center"/>
    </xf>
    <xf numFmtId="2" fontId="11" fillId="0" borderId="10" xfId="0" applyNumberFormat="1" applyFont="1" applyBorder="1" applyAlignment="1">
      <alignment horizontal="center"/>
    </xf>
    <xf numFmtId="2" fontId="6" fillId="3" borderId="28" xfId="0" applyNumberFormat="1" applyFont="1" applyFill="1" applyBorder="1" applyAlignment="1">
      <alignment horizontal="center"/>
    </xf>
    <xf numFmtId="164" fontId="6" fillId="0" borderId="29" xfId="0" applyNumberFormat="1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2" fontId="6" fillId="0" borderId="27" xfId="0" applyNumberFormat="1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164" fontId="6" fillId="0" borderId="27" xfId="0" applyNumberFormat="1" applyFont="1" applyBorder="1" applyAlignment="1">
      <alignment horizontal="center"/>
    </xf>
    <xf numFmtId="165" fontId="12" fillId="0" borderId="27" xfId="0" applyNumberFormat="1" applyFont="1" applyBorder="1" applyAlignment="1">
      <alignment horizontal="center"/>
    </xf>
    <xf numFmtId="2" fontId="6" fillId="3" borderId="21" xfId="0" applyNumberFormat="1" applyFont="1" applyFill="1" applyBorder="1" applyAlignment="1">
      <alignment horizontal="center"/>
    </xf>
    <xf numFmtId="2" fontId="6" fillId="3" borderId="20" xfId="0" applyNumberFormat="1" applyFont="1" applyFill="1" applyBorder="1" applyAlignment="1">
      <alignment horizontal="center"/>
    </xf>
    <xf numFmtId="2" fontId="6" fillId="3" borderId="17" xfId="0" applyNumberFormat="1" applyFont="1" applyFill="1" applyBorder="1" applyAlignment="1">
      <alignment horizontal="center"/>
    </xf>
    <xf numFmtId="2" fontId="11" fillId="0" borderId="27" xfId="0" applyNumberFormat="1" applyFont="1" applyBorder="1" applyAlignment="1">
      <alignment horizontal="center"/>
    </xf>
    <xf numFmtId="2" fontId="6" fillId="0" borderId="30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15" fillId="0" borderId="0" xfId="0" applyFont="1"/>
    <xf numFmtId="0" fontId="14" fillId="0" borderId="0" xfId="0" applyFont="1"/>
    <xf numFmtId="0" fontId="6" fillId="2" borderId="1" xfId="0" applyFont="1" applyFill="1" applyBorder="1" applyAlignment="1">
      <alignment horizontal="center"/>
    </xf>
    <xf numFmtId="0" fontId="0" fillId="0" borderId="19" xfId="0" applyBorder="1"/>
    <xf numFmtId="0" fontId="0" fillId="0" borderId="22" xfId="0" applyBorder="1"/>
    <xf numFmtId="0" fontId="4" fillId="0" borderId="0" xfId="1" applyFont="1" applyAlignment="1">
      <alignment horizontal="right"/>
    </xf>
    <xf numFmtId="0" fontId="0" fillId="0" borderId="0" xfId="0"/>
    <xf numFmtId="0" fontId="4" fillId="0" borderId="0" xfId="1" applyFont="1" applyAlignment="1">
      <alignment horizontal="center"/>
    </xf>
    <xf numFmtId="0" fontId="15" fillId="0" borderId="0" xfId="0" applyFont="1"/>
    <xf numFmtId="0" fontId="4" fillId="0" borderId="0" xfId="1" applyFont="1" applyAlignment="1">
      <alignment horizontal="left"/>
    </xf>
    <xf numFmtId="0" fontId="17" fillId="0" borderId="0" xfId="0" applyFont="1"/>
    <xf numFmtId="0" fontId="6" fillId="0" borderId="8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0" xfId="1" applyFont="1" applyAlignment="1">
      <alignment horizontal="center"/>
    </xf>
    <xf numFmtId="0" fontId="16" fillId="0" borderId="0" xfId="0" applyFont="1"/>
    <xf numFmtId="0" fontId="6" fillId="0" borderId="10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2" borderId="1" xfId="1" applyFont="1" applyFill="1" applyBorder="1" applyAlignment="1">
      <alignment horizontal="center"/>
    </xf>
    <xf numFmtId="0" fontId="18" fillId="0" borderId="19" xfId="0" applyFont="1" applyBorder="1"/>
    <xf numFmtId="0" fontId="18" fillId="0" borderId="22" xfId="0" applyFont="1" applyBorder="1"/>
    <xf numFmtId="2" fontId="6" fillId="0" borderId="13" xfId="0" applyNumberFormat="1" applyFont="1" applyBorder="1" applyAlignment="1">
      <alignment horizontal="center"/>
    </xf>
    <xf numFmtId="0" fontId="6" fillId="0" borderId="32" xfId="0" applyFont="1" applyBorder="1" applyAlignment="1">
      <alignment horizontal="center"/>
    </xf>
    <xf numFmtId="164" fontId="6" fillId="0" borderId="33" xfId="0" applyNumberFormat="1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/>
    </xf>
    <xf numFmtId="0" fontId="16" fillId="0" borderId="19" xfId="0" applyFont="1" applyBorder="1"/>
    <xf numFmtId="0" fontId="16" fillId="0" borderId="22" xfId="0" applyFont="1" applyBorder="1"/>
    <xf numFmtId="0" fontId="19" fillId="2" borderId="1" xfId="1" applyFont="1" applyFill="1" applyBorder="1" applyAlignment="1">
      <alignment horizontal="center"/>
    </xf>
    <xf numFmtId="0" fontId="0" fillId="0" borderId="19" xfId="0" applyFont="1" applyBorder="1"/>
    <xf numFmtId="0" fontId="0" fillId="0" borderId="22" xfId="0" applyFont="1" applyBorder="1"/>
    <xf numFmtId="0" fontId="20" fillId="2" borderId="1" xfId="1" applyFont="1" applyFill="1" applyBorder="1" applyAlignment="1">
      <alignment horizontal="center"/>
    </xf>
    <xf numFmtId="0" fontId="5" fillId="0" borderId="0" xfId="1" applyFont="1" applyAlignment="1">
      <alignment horizontal="left"/>
    </xf>
    <xf numFmtId="2" fontId="6" fillId="3" borderId="8" xfId="0" applyNumberFormat="1" applyFont="1" applyFill="1" applyBorder="1" applyAlignment="1">
      <alignment horizontal="center"/>
    </xf>
    <xf numFmtId="0" fontId="21" fillId="0" borderId="27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2" fontId="6" fillId="3" borderId="35" xfId="0" applyNumberFormat="1" applyFont="1" applyFill="1" applyBorder="1" applyAlignment="1">
      <alignment horizontal="center"/>
    </xf>
    <xf numFmtId="0" fontId="6" fillId="0" borderId="36" xfId="0" applyFont="1" applyBorder="1" applyAlignment="1">
      <alignment horizontal="center"/>
    </xf>
    <xf numFmtId="0" fontId="6" fillId="0" borderId="37" xfId="0" applyFont="1" applyBorder="1" applyAlignment="1">
      <alignment horizontal="center"/>
    </xf>
    <xf numFmtId="2" fontId="6" fillId="0" borderId="38" xfId="0" applyNumberFormat="1" applyFont="1" applyBorder="1" applyAlignment="1">
      <alignment horizontal="center"/>
    </xf>
    <xf numFmtId="0" fontId="6" fillId="0" borderId="39" xfId="0" applyFont="1" applyBorder="1" applyAlignment="1">
      <alignment horizontal="center"/>
    </xf>
    <xf numFmtId="164" fontId="6" fillId="0" borderId="40" xfId="0" applyNumberFormat="1" applyFont="1" applyBorder="1" applyAlignment="1">
      <alignment horizontal="center"/>
    </xf>
    <xf numFmtId="2" fontId="6" fillId="0" borderId="41" xfId="0" applyNumberFormat="1" applyFont="1" applyBorder="1" applyAlignment="1">
      <alignment horizontal="center"/>
    </xf>
    <xf numFmtId="164" fontId="6" fillId="0" borderId="42" xfId="0" applyNumberFormat="1" applyFont="1" applyBorder="1" applyAlignment="1">
      <alignment horizontal="center"/>
    </xf>
    <xf numFmtId="2" fontId="11" fillId="0" borderId="37" xfId="0" applyNumberFormat="1" applyFont="1" applyBorder="1" applyAlignment="1">
      <alignment horizontal="center"/>
    </xf>
    <xf numFmtId="165" fontId="12" fillId="0" borderId="43" xfId="0" applyNumberFormat="1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5" fillId="0" borderId="0" xfId="1" applyFont="1" applyAlignment="1">
      <alignment horizontal="right"/>
    </xf>
    <xf numFmtId="2" fontId="6" fillId="0" borderId="5" xfId="0" applyNumberFormat="1" applyFont="1" applyBorder="1" applyAlignment="1">
      <alignment horizontal="center"/>
    </xf>
    <xf numFmtId="164" fontId="6" fillId="0" borderId="5" xfId="0" applyNumberFormat="1" applyFont="1" applyBorder="1" applyAlignment="1">
      <alignment horizontal="center"/>
    </xf>
    <xf numFmtId="2" fontId="11" fillId="0" borderId="5" xfId="0" applyNumberFormat="1" applyFont="1" applyBorder="1" applyAlignment="1">
      <alignment horizontal="center"/>
    </xf>
    <xf numFmtId="165" fontId="12" fillId="0" borderId="5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2" fontId="6" fillId="3" borderId="43" xfId="0" applyNumberFormat="1" applyFont="1" applyFill="1" applyBorder="1" applyAlignment="1">
      <alignment horizontal="center"/>
    </xf>
    <xf numFmtId="2" fontId="6" fillId="0" borderId="39" xfId="0" applyNumberFormat="1" applyFont="1" applyBorder="1" applyAlignment="1">
      <alignment horizontal="center"/>
    </xf>
    <xf numFmtId="164" fontId="6" fillId="0" borderId="39" xfId="0" applyNumberFormat="1" applyFont="1" applyBorder="1" applyAlignment="1">
      <alignment horizontal="center"/>
    </xf>
    <xf numFmtId="2" fontId="11" fillId="0" borderId="39" xfId="0" applyNumberFormat="1" applyFont="1" applyBorder="1" applyAlignment="1">
      <alignment horizontal="center"/>
    </xf>
    <xf numFmtId="165" fontId="12" fillId="0" borderId="39" xfId="0" applyNumberFormat="1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2" fontId="6" fillId="3" borderId="44" xfId="0" applyNumberFormat="1" applyFont="1" applyFill="1" applyBorder="1" applyAlignment="1">
      <alignment horizontal="center"/>
    </xf>
    <xf numFmtId="0" fontId="6" fillId="0" borderId="38" xfId="0" applyFont="1" applyBorder="1" applyAlignment="1">
      <alignment horizontal="center"/>
    </xf>
    <xf numFmtId="0" fontId="6" fillId="0" borderId="45" xfId="0" applyFont="1" applyBorder="1" applyAlignment="1">
      <alignment horizontal="center"/>
    </xf>
    <xf numFmtId="0" fontId="6" fillId="0" borderId="46" xfId="0" applyFont="1" applyBorder="1" applyAlignment="1">
      <alignment horizontal="center"/>
    </xf>
    <xf numFmtId="2" fontId="6" fillId="0" borderId="47" xfId="0" applyNumberFormat="1" applyFont="1" applyBorder="1" applyAlignment="1">
      <alignment horizontal="center"/>
    </xf>
    <xf numFmtId="2" fontId="11" fillId="0" borderId="45" xfId="0" applyNumberFormat="1" applyFont="1" applyBorder="1" applyAlignment="1">
      <alignment horizontal="center"/>
    </xf>
    <xf numFmtId="165" fontId="12" fillId="0" borderId="48" xfId="0" applyNumberFormat="1" applyFont="1" applyBorder="1" applyAlignment="1">
      <alignment horizontal="center"/>
    </xf>
    <xf numFmtId="0" fontId="5" fillId="0" borderId="44" xfId="0" applyFont="1" applyBorder="1" applyAlignment="1">
      <alignment horizontal="center"/>
    </xf>
    <xf numFmtId="2" fontId="6" fillId="0" borderId="33" xfId="0" applyNumberFormat="1" applyFont="1" applyBorder="1" applyAlignment="1">
      <alignment horizontal="center"/>
    </xf>
    <xf numFmtId="0" fontId="6" fillId="0" borderId="49" xfId="0" applyFont="1" applyBorder="1" applyAlignment="1">
      <alignment horizontal="center"/>
    </xf>
    <xf numFmtId="2" fontId="22" fillId="0" borderId="7" xfId="0" applyNumberFormat="1" applyFont="1" applyBorder="1" applyAlignment="1">
      <alignment horizontal="center"/>
    </xf>
    <xf numFmtId="2" fontId="6" fillId="0" borderId="51" xfId="0" applyNumberFormat="1" applyFont="1" applyBorder="1" applyAlignment="1">
      <alignment horizontal="center"/>
    </xf>
    <xf numFmtId="2" fontId="6" fillId="0" borderId="34" xfId="0" applyNumberFormat="1" applyFont="1" applyBorder="1" applyAlignment="1">
      <alignment horizontal="center"/>
    </xf>
    <xf numFmtId="2" fontId="6" fillId="0" borderId="52" xfId="0" applyNumberFormat="1" applyFont="1" applyBorder="1" applyAlignment="1">
      <alignment horizontal="center"/>
    </xf>
    <xf numFmtId="2" fontId="6" fillId="0" borderId="53" xfId="0" applyNumberFormat="1" applyFont="1" applyBorder="1" applyAlignment="1">
      <alignment horizontal="center"/>
    </xf>
    <xf numFmtId="2" fontId="6" fillId="0" borderId="54" xfId="0" applyNumberFormat="1" applyFont="1" applyBorder="1" applyAlignment="1">
      <alignment horizontal="center"/>
    </xf>
    <xf numFmtId="2" fontId="21" fillId="0" borderId="2" xfId="0" applyNumberFormat="1" applyFont="1" applyBorder="1" applyAlignment="1">
      <alignment horizontal="center"/>
    </xf>
    <xf numFmtId="2" fontId="6" fillId="0" borderId="26" xfId="0" applyNumberFormat="1" applyFont="1" applyBorder="1" applyAlignment="1">
      <alignment horizontal="center"/>
    </xf>
    <xf numFmtId="2" fontId="0" fillId="0" borderId="8" xfId="0" applyNumberFormat="1" applyBorder="1"/>
    <xf numFmtId="2" fontId="0" fillId="0" borderId="38" xfId="0" applyNumberFormat="1" applyBorder="1"/>
    <xf numFmtId="165" fontId="12" fillId="0" borderId="10" xfId="0" applyNumberFormat="1" applyFont="1" applyBorder="1" applyAlignment="1">
      <alignment horizontal="center"/>
    </xf>
    <xf numFmtId="165" fontId="12" fillId="0" borderId="31" xfId="0" applyNumberFormat="1" applyFont="1" applyBorder="1" applyAlignment="1">
      <alignment horizontal="center"/>
    </xf>
    <xf numFmtId="165" fontId="12" fillId="0" borderId="15" xfId="0" applyNumberFormat="1" applyFont="1" applyBorder="1" applyAlignment="1">
      <alignment horizontal="center"/>
    </xf>
    <xf numFmtId="2" fontId="11" fillId="0" borderId="3" xfId="0" applyNumberFormat="1" applyFont="1" applyBorder="1" applyAlignment="1">
      <alignment horizontal="center"/>
    </xf>
    <xf numFmtId="2" fontId="11" fillId="0" borderId="9" xfId="0" applyNumberFormat="1" applyFont="1" applyBorder="1" applyAlignment="1">
      <alignment horizontal="center"/>
    </xf>
    <xf numFmtId="2" fontId="11" fillId="0" borderId="28" xfId="0" applyNumberFormat="1" applyFont="1" applyBorder="1" applyAlignment="1">
      <alignment horizontal="center"/>
    </xf>
    <xf numFmtId="2" fontId="11" fillId="0" borderId="16" xfId="0" applyNumberFormat="1" applyFont="1" applyBorder="1" applyAlignment="1">
      <alignment horizontal="center"/>
    </xf>
    <xf numFmtId="2" fontId="11" fillId="0" borderId="44" xfId="0" applyNumberFormat="1" applyFont="1" applyBorder="1" applyAlignment="1">
      <alignment horizontal="center"/>
    </xf>
    <xf numFmtId="165" fontId="12" fillId="0" borderId="4" xfId="0" applyNumberFormat="1" applyFont="1" applyBorder="1" applyAlignment="1">
      <alignment horizontal="center"/>
    </xf>
    <xf numFmtId="165" fontId="12" fillId="0" borderId="45" xfId="0" applyNumberFormat="1" applyFont="1" applyBorder="1" applyAlignment="1">
      <alignment horizontal="center"/>
    </xf>
    <xf numFmtId="0" fontId="0" fillId="0" borderId="3" xfId="0" applyBorder="1"/>
    <xf numFmtId="0" fontId="0" fillId="0" borderId="9" xfId="0" applyBorder="1"/>
    <xf numFmtId="0" fontId="0" fillId="0" borderId="44" xfId="0" applyBorder="1"/>
    <xf numFmtId="0" fontId="6" fillId="0" borderId="3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5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4" xfId="0" applyFont="1" applyBorder="1" applyAlignment="1">
      <alignment horizontal="center"/>
    </xf>
    <xf numFmtId="2" fontId="22" fillId="0" borderId="41" xfId="0" applyNumberFormat="1" applyFont="1" applyBorder="1" applyAlignment="1">
      <alignment horizontal="center"/>
    </xf>
    <xf numFmtId="2" fontId="22" fillId="0" borderId="12" xfId="0" applyNumberFormat="1" applyFont="1" applyBorder="1" applyAlignment="1">
      <alignment horizontal="center"/>
    </xf>
    <xf numFmtId="164" fontId="6" fillId="0" borderId="13" xfId="0" applyNumberFormat="1" applyFont="1" applyBorder="1" applyAlignment="1">
      <alignment horizontal="center"/>
    </xf>
    <xf numFmtId="164" fontId="6" fillId="0" borderId="38" xfId="0" applyNumberFormat="1" applyFont="1" applyBorder="1" applyAlignment="1">
      <alignment horizontal="center"/>
    </xf>
    <xf numFmtId="164" fontId="11" fillId="0" borderId="45" xfId="0" applyNumberFormat="1" applyFont="1" applyBorder="1" applyAlignment="1">
      <alignment horizontal="center"/>
    </xf>
    <xf numFmtId="2" fontId="6" fillId="0" borderId="42" xfId="0" applyNumberFormat="1" applyFont="1" applyBorder="1" applyAlignment="1">
      <alignment horizontal="center"/>
    </xf>
    <xf numFmtId="164" fontId="6" fillId="0" borderId="47" xfId="0" applyNumberFormat="1" applyFont="1" applyBorder="1" applyAlignment="1">
      <alignment horizontal="center"/>
    </xf>
    <xf numFmtId="0" fontId="21" fillId="0" borderId="0" xfId="0" applyFont="1"/>
    <xf numFmtId="0" fontId="18" fillId="0" borderId="0" xfId="0" applyFont="1"/>
    <xf numFmtId="0" fontId="4" fillId="0" borderId="0" xfId="0" applyFont="1" applyFill="1" applyBorder="1" applyAlignment="1">
      <alignment horizontal="center"/>
    </xf>
  </cellXfs>
  <cellStyles count="3">
    <cellStyle name="Normálna" xfId="0" builtinId="0"/>
    <cellStyle name="Normálne 3" xfId="1" xr:uid="{00000000-0005-0000-0000-000001000000}"/>
    <cellStyle name="normálne_Hárok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3"/>
  <sheetViews>
    <sheetView tabSelected="1" workbookViewId="0">
      <selection activeCell="G16" sqref="G16"/>
    </sheetView>
  </sheetViews>
  <sheetFormatPr defaultRowHeight="15" x14ac:dyDescent="0.25"/>
  <cols>
    <col min="3" max="3" width="20.7109375" customWidth="1"/>
    <col min="4" max="4" width="18.42578125" customWidth="1"/>
  </cols>
  <sheetData>
    <row r="1" spans="2:13" ht="26.1" customHeight="1" x14ac:dyDescent="0.4">
      <c r="B1" s="69" t="s">
        <v>95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8"/>
    </row>
    <row r="2" spans="2:13" ht="15.95" customHeight="1" thickBot="1" x14ac:dyDescent="0.3">
      <c r="B2" s="71"/>
      <c r="C2" s="68"/>
      <c r="D2" s="68"/>
      <c r="E2" s="11"/>
      <c r="F2" s="11"/>
      <c r="G2" s="11"/>
      <c r="H2" s="67" t="s">
        <v>0</v>
      </c>
      <c r="I2" s="68"/>
      <c r="J2" s="68"/>
      <c r="K2" s="68"/>
      <c r="L2" s="68"/>
      <c r="M2" s="9"/>
    </row>
    <row r="3" spans="2:13" ht="15.95" customHeight="1" thickBot="1" x14ac:dyDescent="0.3">
      <c r="B3" s="11"/>
      <c r="C3" s="11"/>
      <c r="D3" s="11"/>
      <c r="E3" s="95" t="s">
        <v>1</v>
      </c>
      <c r="F3" s="93"/>
      <c r="G3" s="94"/>
      <c r="H3" s="92" t="s">
        <v>2</v>
      </c>
      <c r="I3" s="90"/>
      <c r="J3" s="91"/>
      <c r="K3" s="12"/>
      <c r="L3" s="12"/>
      <c r="M3" s="9"/>
    </row>
    <row r="4" spans="2:13" ht="26.45" customHeight="1" thickBot="1" x14ac:dyDescent="0.3">
      <c r="B4" s="17" t="s">
        <v>3</v>
      </c>
      <c r="C4" s="18" t="s">
        <v>4</v>
      </c>
      <c r="D4" s="19" t="s">
        <v>5</v>
      </c>
      <c r="E4" s="18" t="s">
        <v>6</v>
      </c>
      <c r="F4" s="20" t="s">
        <v>7</v>
      </c>
      <c r="G4" s="21" t="s">
        <v>8</v>
      </c>
      <c r="H4" s="18" t="s">
        <v>6</v>
      </c>
      <c r="I4" s="20" t="s">
        <v>7</v>
      </c>
      <c r="J4" s="21" t="s">
        <v>8</v>
      </c>
      <c r="K4" s="24" t="s">
        <v>9</v>
      </c>
      <c r="L4" s="22" t="s">
        <v>10</v>
      </c>
      <c r="M4" s="23" t="s">
        <v>11</v>
      </c>
    </row>
    <row r="5" spans="2:13" ht="15" customHeight="1" thickBot="1" x14ac:dyDescent="0.3">
      <c r="B5" s="64" t="s">
        <v>94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6"/>
    </row>
    <row r="6" spans="2:13" ht="15" customHeight="1" x14ac:dyDescent="0.25">
      <c r="B6" s="26" t="s">
        <v>12</v>
      </c>
      <c r="C6" s="74" t="s">
        <v>13</v>
      </c>
      <c r="D6" s="79" t="s">
        <v>14</v>
      </c>
      <c r="E6" s="40">
        <v>31.58</v>
      </c>
      <c r="F6" s="10">
        <v>0</v>
      </c>
      <c r="G6" s="60">
        <f t="shared" ref="G6:G11" si="0">SUM(E6:F6)</f>
        <v>31.58</v>
      </c>
      <c r="H6" s="27">
        <v>999</v>
      </c>
      <c r="I6" s="10">
        <f t="shared" ref="I6:I11" si="1">F6</f>
        <v>0</v>
      </c>
      <c r="J6" s="15">
        <f t="shared" ref="J6:J11" si="2">H6+I6</f>
        <v>999</v>
      </c>
      <c r="K6" s="33">
        <f t="shared" ref="K6:K11" si="3">IF(OR(E6="",E6&gt;=999),IF(OR(H6="",H6&gt;=999,H6="x"),0,J6),IF(OR(H6="",H6&gt;=999,H6="x"),G6,MIN(G6,J6)))</f>
        <v>31.58</v>
      </c>
      <c r="L6" s="34">
        <f t="shared" ref="L6:L11" si="4">K6-$K$6</f>
        <v>0</v>
      </c>
      <c r="M6" s="99"/>
    </row>
    <row r="7" spans="2:13" ht="15" customHeight="1" x14ac:dyDescent="0.25">
      <c r="B7" s="25" t="s">
        <v>15</v>
      </c>
      <c r="C7" s="86" t="s">
        <v>16</v>
      </c>
      <c r="D7" s="78" t="s">
        <v>14</v>
      </c>
      <c r="E7" s="29">
        <v>40.14</v>
      </c>
      <c r="F7" s="84">
        <v>0</v>
      </c>
      <c r="G7" s="133">
        <f t="shared" si="0"/>
        <v>40.14</v>
      </c>
      <c r="H7" s="30"/>
      <c r="I7" s="84">
        <f t="shared" si="1"/>
        <v>0</v>
      </c>
      <c r="J7" s="16">
        <f t="shared" si="2"/>
        <v>0</v>
      </c>
      <c r="K7" s="31">
        <f t="shared" si="3"/>
        <v>40.14</v>
      </c>
      <c r="L7" s="32">
        <f t="shared" si="4"/>
        <v>8.5600000000000023</v>
      </c>
      <c r="M7" s="14"/>
    </row>
    <row r="8" spans="2:13" ht="15" customHeight="1" x14ac:dyDescent="0.25">
      <c r="B8" s="25" t="s">
        <v>17</v>
      </c>
      <c r="C8" s="73" t="s">
        <v>96</v>
      </c>
      <c r="D8" s="78" t="s">
        <v>18</v>
      </c>
      <c r="E8" s="29">
        <v>40.479999999999997</v>
      </c>
      <c r="F8" s="52">
        <v>0</v>
      </c>
      <c r="G8" s="61">
        <f t="shared" si="0"/>
        <v>40.479999999999997</v>
      </c>
      <c r="H8" s="28"/>
      <c r="I8" s="52">
        <f t="shared" si="1"/>
        <v>0</v>
      </c>
      <c r="J8" s="16">
        <f t="shared" si="2"/>
        <v>0</v>
      </c>
      <c r="K8" s="31">
        <f t="shared" si="3"/>
        <v>40.479999999999997</v>
      </c>
      <c r="L8" s="32">
        <f t="shared" si="4"/>
        <v>8.8999999999999986</v>
      </c>
      <c r="M8" s="13" t="s">
        <v>19</v>
      </c>
    </row>
    <row r="9" spans="2:13" ht="15" customHeight="1" x14ac:dyDescent="0.25">
      <c r="B9" s="37" t="s">
        <v>20</v>
      </c>
      <c r="C9" s="73" t="s">
        <v>21</v>
      </c>
      <c r="D9" s="77" t="s">
        <v>14</v>
      </c>
      <c r="E9" s="29">
        <v>42.36</v>
      </c>
      <c r="F9" s="52">
        <v>0</v>
      </c>
      <c r="G9" s="61">
        <f t="shared" si="0"/>
        <v>42.36</v>
      </c>
      <c r="H9" s="28"/>
      <c r="I9" s="52">
        <f t="shared" si="1"/>
        <v>0</v>
      </c>
      <c r="J9" s="16">
        <f t="shared" si="2"/>
        <v>0</v>
      </c>
      <c r="K9" s="35">
        <f t="shared" si="3"/>
        <v>42.36</v>
      </c>
      <c r="L9" s="36">
        <f t="shared" si="4"/>
        <v>10.780000000000001</v>
      </c>
      <c r="M9" s="39"/>
    </row>
    <row r="10" spans="2:13" ht="15" customHeight="1" x14ac:dyDescent="0.25">
      <c r="B10" s="25" t="s">
        <v>22</v>
      </c>
      <c r="C10" s="86" t="s">
        <v>23</v>
      </c>
      <c r="D10" s="78" t="s">
        <v>24</v>
      </c>
      <c r="E10" s="167">
        <v>46.84</v>
      </c>
      <c r="F10" s="52">
        <v>0</v>
      </c>
      <c r="G10" s="61">
        <f t="shared" si="0"/>
        <v>46.84</v>
      </c>
      <c r="H10" s="28"/>
      <c r="I10" s="52">
        <f t="shared" si="1"/>
        <v>0</v>
      </c>
      <c r="J10" s="85">
        <f t="shared" si="2"/>
        <v>0</v>
      </c>
      <c r="K10" s="31">
        <f t="shared" si="3"/>
        <v>46.84</v>
      </c>
      <c r="L10" s="32">
        <f t="shared" si="4"/>
        <v>15.260000000000005</v>
      </c>
      <c r="M10" s="14"/>
    </row>
    <row r="11" spans="2:13" ht="15" customHeight="1" thickBot="1" x14ac:dyDescent="0.3">
      <c r="B11" s="125" t="s">
        <v>25</v>
      </c>
      <c r="C11" s="126" t="s">
        <v>26</v>
      </c>
      <c r="D11" s="127" t="s">
        <v>14</v>
      </c>
      <c r="E11" s="168">
        <v>53.01</v>
      </c>
      <c r="F11" s="128">
        <v>0</v>
      </c>
      <c r="G11" s="170">
        <f t="shared" si="0"/>
        <v>53.01</v>
      </c>
      <c r="H11" s="171"/>
      <c r="I11" s="128">
        <f t="shared" si="1"/>
        <v>0</v>
      </c>
      <c r="J11" s="105">
        <f t="shared" si="2"/>
        <v>0</v>
      </c>
      <c r="K11" s="169">
        <f t="shared" si="3"/>
        <v>53.01</v>
      </c>
      <c r="L11" s="131">
        <f t="shared" si="4"/>
        <v>21.43</v>
      </c>
      <c r="M11" s="132" t="s">
        <v>19</v>
      </c>
    </row>
    <row r="13" spans="2:13" ht="15.75" x14ac:dyDescent="0.25">
      <c r="B13" s="62"/>
      <c r="C13" s="174" t="s">
        <v>85</v>
      </c>
      <c r="D13" s="62"/>
      <c r="H13" s="63" t="s">
        <v>86</v>
      </c>
      <c r="I13" s="63"/>
      <c r="J13" s="63"/>
      <c r="K13" s="63"/>
      <c r="L13" s="63"/>
      <c r="M13" s="63"/>
    </row>
  </sheetData>
  <mergeCells count="6">
    <mergeCell ref="B5:M5"/>
    <mergeCell ref="H2:L2"/>
    <mergeCell ref="E3:G3"/>
    <mergeCell ref="H3:J3"/>
    <mergeCell ref="B1:L1"/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20"/>
  <sheetViews>
    <sheetView topLeftCell="A10" zoomScale="115" zoomScaleNormal="115" workbookViewId="0">
      <selection activeCell="G25" sqref="G25"/>
    </sheetView>
  </sheetViews>
  <sheetFormatPr defaultRowHeight="15" x14ac:dyDescent="0.25"/>
  <cols>
    <col min="3" max="3" width="22.28515625" customWidth="1"/>
    <col min="4" max="4" width="21.85546875" customWidth="1"/>
    <col min="10" max="10" width="11.140625" customWidth="1"/>
  </cols>
  <sheetData>
    <row r="1" spans="2:13" ht="26.1" customHeight="1" x14ac:dyDescent="0.4">
      <c r="B1" s="75" t="s">
        <v>90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8"/>
    </row>
    <row r="2" spans="2:13" ht="15.95" customHeight="1" thickBot="1" x14ac:dyDescent="0.3">
      <c r="B2" s="71"/>
      <c r="C2" s="68"/>
      <c r="D2" s="68"/>
      <c r="E2" s="11"/>
      <c r="F2" s="11"/>
      <c r="G2" s="11"/>
      <c r="H2" s="111" t="s">
        <v>0</v>
      </c>
      <c r="I2" s="76"/>
      <c r="J2" s="76"/>
      <c r="K2" s="76"/>
      <c r="L2" s="76"/>
      <c r="M2" s="9"/>
    </row>
    <row r="3" spans="2:13" ht="15.95" customHeight="1" thickBot="1" x14ac:dyDescent="0.3">
      <c r="B3" s="11"/>
      <c r="C3" s="11"/>
      <c r="D3" s="11"/>
      <c r="E3" s="89" t="s">
        <v>1</v>
      </c>
      <c r="F3" s="90"/>
      <c r="G3" s="91"/>
      <c r="H3" s="89" t="s">
        <v>2</v>
      </c>
      <c r="I3" s="90"/>
      <c r="J3" s="91"/>
      <c r="K3" s="12"/>
      <c r="L3" s="12"/>
      <c r="M3" s="9"/>
    </row>
    <row r="4" spans="2:13" ht="26.45" customHeight="1" thickBot="1" x14ac:dyDescent="0.3">
      <c r="B4" s="17" t="s">
        <v>3</v>
      </c>
      <c r="C4" s="18" t="s">
        <v>4</v>
      </c>
      <c r="D4" s="19" t="s">
        <v>5</v>
      </c>
      <c r="E4" s="18" t="s">
        <v>6</v>
      </c>
      <c r="F4" s="20" t="s">
        <v>7</v>
      </c>
      <c r="G4" s="21" t="s">
        <v>8</v>
      </c>
      <c r="H4" s="18" t="s">
        <v>6</v>
      </c>
      <c r="I4" s="20" t="s">
        <v>7</v>
      </c>
      <c r="J4" s="21" t="s">
        <v>8</v>
      </c>
      <c r="K4" s="24" t="s">
        <v>9</v>
      </c>
      <c r="L4" s="22" t="s">
        <v>10</v>
      </c>
      <c r="M4" s="23" t="s">
        <v>11</v>
      </c>
    </row>
    <row r="5" spans="2:13" ht="15" customHeight="1" thickBot="1" x14ac:dyDescent="0.3">
      <c r="B5" s="64" t="s">
        <v>93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6"/>
    </row>
    <row r="6" spans="2:13" ht="15" customHeight="1" x14ac:dyDescent="0.25">
      <c r="B6" s="26" t="s">
        <v>12</v>
      </c>
      <c r="C6" s="79" t="s">
        <v>28</v>
      </c>
      <c r="D6" s="160" t="s">
        <v>29</v>
      </c>
      <c r="E6" s="135">
        <v>999</v>
      </c>
      <c r="F6" s="10">
        <v>0</v>
      </c>
      <c r="G6" s="136">
        <f t="shared" ref="G6:G18" si="0">SUM(E6:F6)</f>
        <v>999</v>
      </c>
      <c r="H6" s="141">
        <v>14.4</v>
      </c>
      <c r="I6" s="10">
        <f t="shared" ref="I6:I17" si="1">F6</f>
        <v>0</v>
      </c>
      <c r="J6" s="15">
        <f t="shared" ref="J6:J18" si="2">H6+I6</f>
        <v>14.4</v>
      </c>
      <c r="K6" s="148">
        <f t="shared" ref="K6:K18" si="3">IF(OR(E6="",E6&gt;=999),IF(OR(H6="",H6&gt;=999,H6="x"),0,J6),IF(OR(H6="",H6&gt;=999,H6="x"),G6,MIN(G6,J6)))</f>
        <v>14.4</v>
      </c>
      <c r="L6" s="153">
        <f t="shared" ref="L6:L18" si="4">K6-$K$6</f>
        <v>0</v>
      </c>
      <c r="M6" s="155"/>
    </row>
    <row r="7" spans="2:13" ht="15" customHeight="1" x14ac:dyDescent="0.25">
      <c r="B7" s="37" t="s">
        <v>15</v>
      </c>
      <c r="C7" s="77" t="s">
        <v>30</v>
      </c>
      <c r="D7" s="161" t="s">
        <v>31</v>
      </c>
      <c r="E7" s="44">
        <v>16.45</v>
      </c>
      <c r="F7" s="52">
        <v>2</v>
      </c>
      <c r="G7" s="137">
        <f t="shared" si="0"/>
        <v>18.45</v>
      </c>
      <c r="H7" s="41">
        <v>17.510000000000002</v>
      </c>
      <c r="I7" s="52">
        <f t="shared" si="1"/>
        <v>2</v>
      </c>
      <c r="J7" s="16">
        <f t="shared" si="2"/>
        <v>19.510000000000002</v>
      </c>
      <c r="K7" s="149">
        <f t="shared" si="3"/>
        <v>18.45</v>
      </c>
      <c r="L7" s="145">
        <f t="shared" si="4"/>
        <v>4.0499999999999989</v>
      </c>
      <c r="M7" s="13" t="s">
        <v>19</v>
      </c>
    </row>
    <row r="8" spans="2:13" ht="15" customHeight="1" x14ac:dyDescent="0.25">
      <c r="B8" s="48" t="s">
        <v>17</v>
      </c>
      <c r="C8" s="158" t="s">
        <v>32</v>
      </c>
      <c r="D8" s="162" t="s">
        <v>31</v>
      </c>
      <c r="E8" s="59">
        <v>16.97</v>
      </c>
      <c r="F8" s="134">
        <v>1.5</v>
      </c>
      <c r="G8" s="138">
        <f t="shared" si="0"/>
        <v>18.47</v>
      </c>
      <c r="H8" s="142">
        <v>17.89</v>
      </c>
      <c r="I8" s="134">
        <f t="shared" si="1"/>
        <v>1.5</v>
      </c>
      <c r="J8" s="49">
        <f t="shared" si="2"/>
        <v>19.39</v>
      </c>
      <c r="K8" s="150">
        <f t="shared" si="3"/>
        <v>18.47</v>
      </c>
      <c r="L8" s="146">
        <f t="shared" si="4"/>
        <v>4.0699999999999985</v>
      </c>
      <c r="M8" s="50" t="s">
        <v>19</v>
      </c>
    </row>
    <row r="9" spans="2:13" ht="15" customHeight="1" x14ac:dyDescent="0.25">
      <c r="B9" s="37" t="s">
        <v>20</v>
      </c>
      <c r="C9" s="77" t="s">
        <v>33</v>
      </c>
      <c r="D9" s="163" t="s">
        <v>34</v>
      </c>
      <c r="E9" s="44">
        <v>17.03</v>
      </c>
      <c r="F9" s="52">
        <v>2</v>
      </c>
      <c r="G9" s="137">
        <f t="shared" si="0"/>
        <v>19.03</v>
      </c>
      <c r="H9" s="41">
        <v>20.37</v>
      </c>
      <c r="I9" s="52">
        <f t="shared" si="1"/>
        <v>2</v>
      </c>
      <c r="J9" s="16">
        <f t="shared" si="2"/>
        <v>22.37</v>
      </c>
      <c r="K9" s="149">
        <f t="shared" si="3"/>
        <v>19.03</v>
      </c>
      <c r="L9" s="145">
        <f t="shared" si="4"/>
        <v>4.6300000000000008</v>
      </c>
      <c r="M9" s="13" t="s">
        <v>19</v>
      </c>
    </row>
    <row r="10" spans="2:13" ht="15" customHeight="1" x14ac:dyDescent="0.25">
      <c r="B10" s="25" t="s">
        <v>22</v>
      </c>
      <c r="C10" s="77" t="s">
        <v>35</v>
      </c>
      <c r="D10" s="161" t="s">
        <v>36</v>
      </c>
      <c r="E10" s="44">
        <v>18.260000000000002</v>
      </c>
      <c r="F10" s="52">
        <v>2</v>
      </c>
      <c r="G10" s="137">
        <f t="shared" si="0"/>
        <v>20.260000000000002</v>
      </c>
      <c r="H10" s="41">
        <v>18.09</v>
      </c>
      <c r="I10" s="52">
        <f t="shared" si="1"/>
        <v>2</v>
      </c>
      <c r="J10" s="16">
        <f t="shared" si="2"/>
        <v>20.09</v>
      </c>
      <c r="K10" s="151">
        <f t="shared" si="3"/>
        <v>20.09</v>
      </c>
      <c r="L10" s="147">
        <f t="shared" si="4"/>
        <v>5.6899999999999995</v>
      </c>
      <c r="M10" s="39"/>
    </row>
    <row r="11" spans="2:13" ht="15" customHeight="1" x14ac:dyDescent="0.25">
      <c r="B11" s="25" t="s">
        <v>25</v>
      </c>
      <c r="C11" s="77" t="s">
        <v>37</v>
      </c>
      <c r="D11" s="161" t="s">
        <v>36</v>
      </c>
      <c r="E11" s="44">
        <v>22.07</v>
      </c>
      <c r="F11" s="52">
        <v>2</v>
      </c>
      <c r="G11" s="137">
        <f t="shared" si="0"/>
        <v>24.07</v>
      </c>
      <c r="H11" s="41">
        <v>21.2</v>
      </c>
      <c r="I11" s="52">
        <f t="shared" si="1"/>
        <v>2</v>
      </c>
      <c r="J11" s="16">
        <f t="shared" si="2"/>
        <v>23.2</v>
      </c>
      <c r="K11" s="151">
        <f t="shared" si="3"/>
        <v>23.2</v>
      </c>
      <c r="L11" s="147">
        <f t="shared" si="4"/>
        <v>8.7999999999999989</v>
      </c>
      <c r="M11" s="39"/>
    </row>
    <row r="12" spans="2:13" ht="15" customHeight="1" x14ac:dyDescent="0.25">
      <c r="B12" s="25" t="s">
        <v>38</v>
      </c>
      <c r="C12" s="159" t="s">
        <v>39</v>
      </c>
      <c r="D12" s="161" t="s">
        <v>40</v>
      </c>
      <c r="E12" s="44">
        <v>24.31</v>
      </c>
      <c r="F12" s="52">
        <v>1.5</v>
      </c>
      <c r="G12" s="137">
        <f t="shared" si="0"/>
        <v>25.81</v>
      </c>
      <c r="H12" s="41"/>
      <c r="I12" s="52">
        <f t="shared" si="1"/>
        <v>1.5</v>
      </c>
      <c r="J12" s="16">
        <f t="shared" si="2"/>
        <v>1.5</v>
      </c>
      <c r="K12" s="151">
        <f t="shared" si="3"/>
        <v>25.81</v>
      </c>
      <c r="L12" s="147">
        <f t="shared" si="4"/>
        <v>11.409999999999998</v>
      </c>
      <c r="M12" s="39"/>
    </row>
    <row r="13" spans="2:13" ht="15" customHeight="1" x14ac:dyDescent="0.25">
      <c r="B13" s="25" t="s">
        <v>41</v>
      </c>
      <c r="C13" s="78" t="s">
        <v>42</v>
      </c>
      <c r="D13" s="161" t="s">
        <v>40</v>
      </c>
      <c r="E13" s="44">
        <v>24.53</v>
      </c>
      <c r="F13" s="52">
        <v>1.5</v>
      </c>
      <c r="G13" s="137">
        <f t="shared" si="0"/>
        <v>26.03</v>
      </c>
      <c r="H13" s="41"/>
      <c r="I13" s="52">
        <f t="shared" si="1"/>
        <v>1.5</v>
      </c>
      <c r="J13" s="16">
        <f t="shared" si="2"/>
        <v>1.5</v>
      </c>
      <c r="K13" s="151">
        <f t="shared" si="3"/>
        <v>26.03</v>
      </c>
      <c r="L13" s="147">
        <f t="shared" si="4"/>
        <v>11.63</v>
      </c>
      <c r="M13" s="14"/>
    </row>
    <row r="14" spans="2:13" x14ac:dyDescent="0.25">
      <c r="B14" s="37" t="s">
        <v>27</v>
      </c>
      <c r="C14" s="77" t="s">
        <v>43</v>
      </c>
      <c r="D14" s="163" t="s">
        <v>44</v>
      </c>
      <c r="E14" s="44">
        <v>26.24</v>
      </c>
      <c r="F14" s="52">
        <v>1.5</v>
      </c>
      <c r="G14" s="137">
        <f t="shared" si="0"/>
        <v>27.74</v>
      </c>
      <c r="H14" s="41">
        <v>25.19</v>
      </c>
      <c r="I14" s="52">
        <f t="shared" si="1"/>
        <v>1.5</v>
      </c>
      <c r="J14" s="16">
        <f t="shared" si="2"/>
        <v>26.69</v>
      </c>
      <c r="K14" s="149">
        <f t="shared" si="3"/>
        <v>26.69</v>
      </c>
      <c r="L14" s="145">
        <f t="shared" si="4"/>
        <v>12.290000000000001</v>
      </c>
      <c r="M14" s="13" t="s">
        <v>19</v>
      </c>
    </row>
    <row r="15" spans="2:13" x14ac:dyDescent="0.25">
      <c r="B15" s="25" t="s">
        <v>45</v>
      </c>
      <c r="C15" s="78" t="s">
        <v>46</v>
      </c>
      <c r="D15" s="161" t="s">
        <v>36</v>
      </c>
      <c r="E15" s="43">
        <v>28.32</v>
      </c>
      <c r="F15" s="52">
        <v>1</v>
      </c>
      <c r="G15" s="137">
        <f t="shared" si="0"/>
        <v>29.32</v>
      </c>
      <c r="H15" s="41">
        <v>999</v>
      </c>
      <c r="I15" s="52">
        <f t="shared" si="1"/>
        <v>1</v>
      </c>
      <c r="J15" s="85">
        <f t="shared" si="2"/>
        <v>1000</v>
      </c>
      <c r="K15" s="151">
        <f t="shared" si="3"/>
        <v>29.32</v>
      </c>
      <c r="L15" s="147">
        <f t="shared" si="4"/>
        <v>14.92</v>
      </c>
      <c r="M15" s="14"/>
    </row>
    <row r="16" spans="2:13" x14ac:dyDescent="0.25">
      <c r="B16" s="25" t="s">
        <v>47</v>
      </c>
      <c r="C16" s="77" t="s">
        <v>48</v>
      </c>
      <c r="D16" s="161" t="s">
        <v>31</v>
      </c>
      <c r="E16" s="44">
        <v>32.11</v>
      </c>
      <c r="F16" s="84">
        <v>1</v>
      </c>
      <c r="G16" s="139">
        <f t="shared" si="0"/>
        <v>33.11</v>
      </c>
      <c r="H16" s="83">
        <v>999</v>
      </c>
      <c r="I16" s="84">
        <f t="shared" si="1"/>
        <v>1</v>
      </c>
      <c r="J16" s="16">
        <f t="shared" si="2"/>
        <v>1000</v>
      </c>
      <c r="K16" s="151">
        <f t="shared" si="3"/>
        <v>33.11</v>
      </c>
      <c r="L16" s="147">
        <f t="shared" si="4"/>
        <v>18.71</v>
      </c>
      <c r="M16" s="13" t="s">
        <v>19</v>
      </c>
    </row>
    <row r="17" spans="2:13" x14ac:dyDescent="0.25">
      <c r="B17" s="37" t="s">
        <v>49</v>
      </c>
      <c r="C17" s="77" t="s">
        <v>50</v>
      </c>
      <c r="D17" s="163" t="s">
        <v>29</v>
      </c>
      <c r="E17" s="166">
        <v>38.11</v>
      </c>
      <c r="F17" s="52">
        <v>0.5</v>
      </c>
      <c r="G17" s="137">
        <f t="shared" si="0"/>
        <v>38.61</v>
      </c>
      <c r="H17" s="143"/>
      <c r="I17" s="52">
        <f t="shared" si="1"/>
        <v>0.5</v>
      </c>
      <c r="J17" s="16">
        <f t="shared" si="2"/>
        <v>0.5</v>
      </c>
      <c r="K17" s="149">
        <f t="shared" si="3"/>
        <v>38.61</v>
      </c>
      <c r="L17" s="145">
        <f t="shared" si="4"/>
        <v>24.21</v>
      </c>
      <c r="M17" s="156"/>
    </row>
    <row r="18" spans="2:13" ht="15.75" thickBot="1" x14ac:dyDescent="0.3">
      <c r="B18" s="125" t="s">
        <v>64</v>
      </c>
      <c r="C18" s="127" t="s">
        <v>51</v>
      </c>
      <c r="D18" s="164" t="s">
        <v>34</v>
      </c>
      <c r="E18" s="165">
        <v>999</v>
      </c>
      <c r="F18" s="104">
        <v>1</v>
      </c>
      <c r="G18" s="140">
        <f t="shared" si="0"/>
        <v>1000</v>
      </c>
      <c r="H18" s="144"/>
      <c r="I18" s="104"/>
      <c r="J18" s="105">
        <f t="shared" si="2"/>
        <v>0</v>
      </c>
      <c r="K18" s="152">
        <f t="shared" si="3"/>
        <v>0</v>
      </c>
      <c r="L18" s="154">
        <f t="shared" si="4"/>
        <v>-14.4</v>
      </c>
      <c r="M18" s="157"/>
    </row>
    <row r="20" spans="2:13" x14ac:dyDescent="0.25">
      <c r="C20" s="88" t="s">
        <v>85</v>
      </c>
      <c r="G20" s="63" t="s">
        <v>86</v>
      </c>
      <c r="H20" s="63"/>
      <c r="I20" s="63"/>
      <c r="J20" s="63"/>
      <c r="K20" s="63"/>
    </row>
  </sheetData>
  <mergeCells count="6">
    <mergeCell ref="B5:M5"/>
    <mergeCell ref="H2:L2"/>
    <mergeCell ref="E3:G3"/>
    <mergeCell ref="H3:J3"/>
    <mergeCell ref="B1:L1"/>
    <mergeCell ref="B2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23"/>
  <sheetViews>
    <sheetView topLeftCell="A7" zoomScale="115" zoomScaleNormal="115" workbookViewId="0">
      <selection activeCell="N12" sqref="N12"/>
    </sheetView>
  </sheetViews>
  <sheetFormatPr defaultRowHeight="15" x14ac:dyDescent="0.25"/>
  <cols>
    <col min="3" max="3" width="20.7109375" customWidth="1"/>
    <col min="4" max="4" width="30" customWidth="1"/>
  </cols>
  <sheetData>
    <row r="1" spans="2:15" x14ac:dyDescent="0.25">
      <c r="E1" s="63" t="s">
        <v>90</v>
      </c>
    </row>
    <row r="2" spans="2:15" ht="15.95" customHeight="1" thickBot="1" x14ac:dyDescent="0.3">
      <c r="B2" s="71" t="s">
        <v>19</v>
      </c>
      <c r="C2" s="68"/>
      <c r="D2" s="68"/>
      <c r="E2" s="11"/>
      <c r="F2" s="11"/>
      <c r="G2" s="11"/>
      <c r="H2" s="67" t="s">
        <v>0</v>
      </c>
      <c r="I2" s="68"/>
      <c r="J2" s="68"/>
      <c r="K2" s="68"/>
      <c r="L2" s="68"/>
      <c r="M2" s="9"/>
    </row>
    <row r="3" spans="2:15" ht="15.95" customHeight="1" thickBot="1" x14ac:dyDescent="0.3">
      <c r="B3" s="11"/>
      <c r="C3" s="11"/>
      <c r="D3" s="11"/>
      <c r="E3" s="80" t="s">
        <v>1</v>
      </c>
      <c r="F3" s="81"/>
      <c r="G3" s="82"/>
      <c r="H3" s="80" t="s">
        <v>2</v>
      </c>
      <c r="I3" s="81"/>
      <c r="J3" s="82"/>
      <c r="K3" s="12"/>
      <c r="L3" s="12"/>
      <c r="M3" s="9"/>
    </row>
    <row r="4" spans="2:15" ht="26.45" customHeight="1" thickBot="1" x14ac:dyDescent="0.3">
      <c r="B4" s="17" t="s">
        <v>3</v>
      </c>
      <c r="C4" s="18" t="s">
        <v>4</v>
      </c>
      <c r="D4" s="19" t="s">
        <v>5</v>
      </c>
      <c r="E4" s="18" t="s">
        <v>6</v>
      </c>
      <c r="F4" s="20" t="s">
        <v>7</v>
      </c>
      <c r="G4" s="21" t="s">
        <v>8</v>
      </c>
      <c r="H4" s="18" t="s">
        <v>6</v>
      </c>
      <c r="I4" s="20" t="s">
        <v>7</v>
      </c>
      <c r="J4" s="21" t="s">
        <v>8</v>
      </c>
      <c r="K4" s="24" t="s">
        <v>9</v>
      </c>
      <c r="L4" s="22" t="s">
        <v>10</v>
      </c>
      <c r="M4" s="23" t="s">
        <v>11</v>
      </c>
    </row>
    <row r="5" spans="2:15" ht="15" customHeight="1" thickBot="1" x14ac:dyDescent="0.3">
      <c r="B5" s="64" t="s">
        <v>89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6"/>
    </row>
    <row r="6" spans="2:15" ht="15" customHeight="1" x14ac:dyDescent="0.25">
      <c r="B6" s="26" t="s">
        <v>12</v>
      </c>
      <c r="C6" s="74" t="s">
        <v>52</v>
      </c>
      <c r="D6" s="79" t="s">
        <v>31</v>
      </c>
      <c r="E6" s="40">
        <v>15.19</v>
      </c>
      <c r="F6" s="10">
        <v>0</v>
      </c>
      <c r="G6" s="15">
        <f t="shared" ref="G6:G19" si="0">SUM(E6:F6)</f>
        <v>15.19</v>
      </c>
      <c r="H6" s="42">
        <v>15.83</v>
      </c>
      <c r="I6" s="10">
        <f t="shared" ref="I6:I19" si="1">F6</f>
        <v>0</v>
      </c>
      <c r="J6" s="15">
        <f t="shared" ref="J6:J19" si="2">H6+I6</f>
        <v>15.83</v>
      </c>
      <c r="K6" s="45">
        <f t="shared" ref="K6:K19" si="3">IF(OR(E6="",E6&gt;=999),IF(OR(H6="",H6&gt;=999,H6="x"),0,J6),IF(OR(H6="",H6&gt;=999,H6="x"),G6,MIN(G6,J6)))</f>
        <v>15.19</v>
      </c>
      <c r="L6" s="34">
        <f>K6-$K$6</f>
        <v>0</v>
      </c>
      <c r="M6" s="38" t="s">
        <v>19</v>
      </c>
      <c r="O6" s="72" t="s">
        <v>83</v>
      </c>
    </row>
    <row r="7" spans="2:15" ht="15" customHeight="1" x14ac:dyDescent="0.25">
      <c r="B7" s="25" t="s">
        <v>15</v>
      </c>
      <c r="C7" s="73" t="s">
        <v>53</v>
      </c>
      <c r="D7" s="78" t="s">
        <v>24</v>
      </c>
      <c r="E7" s="83">
        <v>15.72</v>
      </c>
      <c r="F7" s="52">
        <v>0</v>
      </c>
      <c r="G7" s="16">
        <f t="shared" si="0"/>
        <v>15.72</v>
      </c>
      <c r="H7" s="44">
        <v>16</v>
      </c>
      <c r="I7" s="52">
        <f t="shared" si="1"/>
        <v>0</v>
      </c>
      <c r="J7" s="16">
        <f t="shared" si="2"/>
        <v>16</v>
      </c>
      <c r="K7" s="46">
        <f t="shared" si="3"/>
        <v>15.72</v>
      </c>
      <c r="L7" s="32">
        <f>K7-$K$6</f>
        <v>0.53000000000000114</v>
      </c>
      <c r="M7" s="13" t="s">
        <v>19</v>
      </c>
    </row>
    <row r="8" spans="2:15" ht="15" customHeight="1" x14ac:dyDescent="0.25">
      <c r="B8" s="37" t="s">
        <v>17</v>
      </c>
      <c r="C8" s="73" t="s">
        <v>54</v>
      </c>
      <c r="D8" s="77" t="s">
        <v>34</v>
      </c>
      <c r="E8" s="41">
        <v>15.78</v>
      </c>
      <c r="F8" s="52">
        <v>0</v>
      </c>
      <c r="G8" s="16">
        <f t="shared" si="0"/>
        <v>15.78</v>
      </c>
      <c r="H8" s="44">
        <v>15.85</v>
      </c>
      <c r="I8" s="52">
        <f t="shared" si="1"/>
        <v>0</v>
      </c>
      <c r="J8" s="16">
        <f t="shared" si="2"/>
        <v>15.85</v>
      </c>
      <c r="K8" s="47">
        <f t="shared" si="3"/>
        <v>15.78</v>
      </c>
      <c r="L8" s="36">
        <f>K8-$K$6</f>
        <v>0.58999999999999986</v>
      </c>
      <c r="M8" s="13" t="s">
        <v>19</v>
      </c>
    </row>
    <row r="9" spans="2:15" ht="15" customHeight="1" x14ac:dyDescent="0.25">
      <c r="B9" s="37" t="s">
        <v>20</v>
      </c>
      <c r="C9" s="73" t="s">
        <v>82</v>
      </c>
      <c r="D9" s="77" t="s">
        <v>31</v>
      </c>
      <c r="E9" s="41">
        <v>16.64</v>
      </c>
      <c r="F9" s="52">
        <v>0.5</v>
      </c>
      <c r="G9" s="16">
        <f t="shared" si="0"/>
        <v>17.14</v>
      </c>
      <c r="H9" s="44">
        <v>16.28</v>
      </c>
      <c r="I9" s="52">
        <f t="shared" si="1"/>
        <v>0.5</v>
      </c>
      <c r="J9" s="16">
        <f t="shared" si="2"/>
        <v>16.78</v>
      </c>
      <c r="K9" s="47">
        <f t="shared" si="3"/>
        <v>16.78</v>
      </c>
      <c r="L9" s="36">
        <f>K9-$K$6</f>
        <v>1.5900000000000016</v>
      </c>
      <c r="M9" s="13" t="s">
        <v>19</v>
      </c>
    </row>
    <row r="10" spans="2:15" ht="15" customHeight="1" x14ac:dyDescent="0.25">
      <c r="B10" s="37" t="s">
        <v>22</v>
      </c>
      <c r="C10" s="73" t="s">
        <v>55</v>
      </c>
      <c r="D10" s="77" t="s">
        <v>34</v>
      </c>
      <c r="E10" s="41">
        <v>999</v>
      </c>
      <c r="F10" s="52">
        <v>0.5</v>
      </c>
      <c r="G10" s="16">
        <f t="shared" si="0"/>
        <v>999.5</v>
      </c>
      <c r="H10" s="44">
        <v>16.36</v>
      </c>
      <c r="I10" s="52">
        <f t="shared" si="1"/>
        <v>0.5</v>
      </c>
      <c r="J10" s="16">
        <f t="shared" si="2"/>
        <v>16.86</v>
      </c>
      <c r="K10" s="47">
        <f t="shared" si="3"/>
        <v>16.86</v>
      </c>
      <c r="L10" s="36">
        <f>K10-$K$6</f>
        <v>1.67</v>
      </c>
      <c r="M10" s="13" t="s">
        <v>19</v>
      </c>
    </row>
    <row r="11" spans="2:15" ht="15" customHeight="1" x14ac:dyDescent="0.25">
      <c r="B11" s="25" t="s">
        <v>25</v>
      </c>
      <c r="C11" s="86" t="s">
        <v>56</v>
      </c>
      <c r="D11" s="78" t="s">
        <v>57</v>
      </c>
      <c r="E11" s="83">
        <v>18.29</v>
      </c>
      <c r="F11" s="52">
        <v>0.5</v>
      </c>
      <c r="G11" s="16">
        <f t="shared" si="0"/>
        <v>18.79</v>
      </c>
      <c r="H11" s="44">
        <v>16.8</v>
      </c>
      <c r="I11" s="52">
        <f t="shared" si="1"/>
        <v>0.5</v>
      </c>
      <c r="J11" s="85">
        <f t="shared" si="2"/>
        <v>17.3</v>
      </c>
      <c r="K11" s="46">
        <f t="shared" si="3"/>
        <v>17.3</v>
      </c>
      <c r="L11" s="32">
        <f>K11-$K$6</f>
        <v>2.1100000000000012</v>
      </c>
      <c r="M11" s="14"/>
    </row>
    <row r="12" spans="2:15" ht="15" customHeight="1" x14ac:dyDescent="0.25">
      <c r="B12" s="37" t="s">
        <v>38</v>
      </c>
      <c r="C12" s="73" t="s">
        <v>84</v>
      </c>
      <c r="D12" s="77" t="s">
        <v>31</v>
      </c>
      <c r="E12" s="41">
        <v>16.93</v>
      </c>
      <c r="F12" s="52">
        <v>0.5</v>
      </c>
      <c r="G12" s="16">
        <f t="shared" si="0"/>
        <v>17.43</v>
      </c>
      <c r="H12" s="44">
        <v>17.7</v>
      </c>
      <c r="I12" s="52">
        <f t="shared" si="1"/>
        <v>0.5</v>
      </c>
      <c r="J12" s="16">
        <f t="shared" si="2"/>
        <v>18.2</v>
      </c>
      <c r="K12" s="47">
        <f t="shared" si="3"/>
        <v>17.43</v>
      </c>
      <c r="L12" s="36">
        <f>K12-$K$6</f>
        <v>2.2400000000000002</v>
      </c>
      <c r="M12" s="13" t="s">
        <v>19</v>
      </c>
    </row>
    <row r="13" spans="2:15" ht="15" customHeight="1" x14ac:dyDescent="0.25">
      <c r="B13" s="25" t="s">
        <v>41</v>
      </c>
      <c r="C13" s="73" t="s">
        <v>58</v>
      </c>
      <c r="D13" s="78" t="s">
        <v>59</v>
      </c>
      <c r="E13" s="41">
        <v>999</v>
      </c>
      <c r="F13" s="52">
        <v>1.5</v>
      </c>
      <c r="G13" s="16">
        <f t="shared" si="0"/>
        <v>1000.5</v>
      </c>
      <c r="H13" s="44">
        <v>16.04</v>
      </c>
      <c r="I13" s="52">
        <f t="shared" si="1"/>
        <v>1.5</v>
      </c>
      <c r="J13" s="16">
        <f t="shared" si="2"/>
        <v>17.54</v>
      </c>
      <c r="K13" s="46">
        <f t="shared" si="3"/>
        <v>17.54</v>
      </c>
      <c r="L13" s="32">
        <f>K13-$K$6</f>
        <v>2.3499999999999996</v>
      </c>
      <c r="M13" s="13" t="s">
        <v>19</v>
      </c>
    </row>
    <row r="14" spans="2:15" ht="15" customHeight="1" x14ac:dyDescent="0.25">
      <c r="B14" s="25" t="s">
        <v>27</v>
      </c>
      <c r="C14" s="73" t="s">
        <v>60</v>
      </c>
      <c r="D14" s="87" t="s">
        <v>18</v>
      </c>
      <c r="E14" s="41">
        <v>17.16</v>
      </c>
      <c r="F14" s="52">
        <v>0.5</v>
      </c>
      <c r="G14" s="16">
        <f t="shared" si="0"/>
        <v>17.66</v>
      </c>
      <c r="H14" s="44"/>
      <c r="I14" s="52">
        <f t="shared" si="1"/>
        <v>0.5</v>
      </c>
      <c r="J14" s="16">
        <f t="shared" si="2"/>
        <v>0.5</v>
      </c>
      <c r="K14" s="46">
        <f t="shared" si="3"/>
        <v>17.66</v>
      </c>
      <c r="L14" s="32">
        <f>K14-$K$6</f>
        <v>2.4700000000000006</v>
      </c>
      <c r="M14" s="39"/>
    </row>
    <row r="15" spans="2:15" ht="15" customHeight="1" x14ac:dyDescent="0.25">
      <c r="B15" s="25" t="s">
        <v>45</v>
      </c>
      <c r="C15" s="73" t="s">
        <v>61</v>
      </c>
      <c r="D15" s="78" t="s">
        <v>40</v>
      </c>
      <c r="E15" s="83">
        <v>18.16</v>
      </c>
      <c r="F15" s="52">
        <v>0</v>
      </c>
      <c r="G15" s="16">
        <f t="shared" si="0"/>
        <v>18.16</v>
      </c>
      <c r="H15" s="44"/>
      <c r="I15" s="52">
        <f t="shared" si="1"/>
        <v>0</v>
      </c>
      <c r="J15" s="16">
        <f t="shared" si="2"/>
        <v>0</v>
      </c>
      <c r="K15" s="46">
        <f t="shared" si="3"/>
        <v>18.16</v>
      </c>
      <c r="L15" s="32">
        <f>K15-$K$6</f>
        <v>2.9700000000000006</v>
      </c>
      <c r="M15" s="14"/>
    </row>
    <row r="16" spans="2:15" ht="15" customHeight="1" x14ac:dyDescent="0.25">
      <c r="B16" s="37" t="s">
        <v>47</v>
      </c>
      <c r="C16" s="73" t="s">
        <v>62</v>
      </c>
      <c r="D16" s="77" t="s">
        <v>31</v>
      </c>
      <c r="E16" s="41">
        <v>17.39</v>
      </c>
      <c r="F16" s="52">
        <v>1.5</v>
      </c>
      <c r="G16" s="16">
        <f t="shared" si="0"/>
        <v>18.89</v>
      </c>
      <c r="H16" s="44">
        <v>20.05</v>
      </c>
      <c r="I16" s="52">
        <f t="shared" si="1"/>
        <v>1.5</v>
      </c>
      <c r="J16" s="16">
        <f t="shared" si="2"/>
        <v>21.55</v>
      </c>
      <c r="K16" s="47">
        <f t="shared" si="3"/>
        <v>18.89</v>
      </c>
      <c r="L16" s="36">
        <f>K16-$K$6</f>
        <v>3.7000000000000011</v>
      </c>
      <c r="M16" s="13" t="s">
        <v>19</v>
      </c>
    </row>
    <row r="17" spans="2:13" ht="15" customHeight="1" x14ac:dyDescent="0.25">
      <c r="B17" s="25" t="s">
        <v>49</v>
      </c>
      <c r="C17" s="73" t="s">
        <v>63</v>
      </c>
      <c r="D17" s="87" t="s">
        <v>18</v>
      </c>
      <c r="E17" s="41">
        <v>18.3</v>
      </c>
      <c r="F17" s="52">
        <v>1</v>
      </c>
      <c r="G17" s="16">
        <f t="shared" si="0"/>
        <v>19.3</v>
      </c>
      <c r="H17" s="44"/>
      <c r="I17" s="52">
        <f t="shared" si="1"/>
        <v>1</v>
      </c>
      <c r="J17" s="16">
        <f t="shared" si="2"/>
        <v>1</v>
      </c>
      <c r="K17" s="46">
        <f t="shared" si="3"/>
        <v>19.3</v>
      </c>
      <c r="L17" s="32">
        <f>K17-$K$6</f>
        <v>4.1100000000000012</v>
      </c>
      <c r="M17" s="39"/>
    </row>
    <row r="18" spans="2:13" ht="15" customHeight="1" x14ac:dyDescent="0.25">
      <c r="B18" s="25" t="s">
        <v>64</v>
      </c>
      <c r="C18" s="73" t="s">
        <v>65</v>
      </c>
      <c r="D18" s="78" t="s">
        <v>57</v>
      </c>
      <c r="E18" s="83">
        <v>20.260000000000002</v>
      </c>
      <c r="F18" s="52">
        <v>1.5</v>
      </c>
      <c r="G18" s="16">
        <f t="shared" si="0"/>
        <v>21.76</v>
      </c>
      <c r="H18" s="44">
        <v>17.88</v>
      </c>
      <c r="I18" s="52">
        <f t="shared" si="1"/>
        <v>1.5</v>
      </c>
      <c r="J18" s="16">
        <f t="shared" si="2"/>
        <v>19.38</v>
      </c>
      <c r="K18" s="46">
        <f t="shared" si="3"/>
        <v>19.38</v>
      </c>
      <c r="L18" s="32">
        <f>K18-$K$6</f>
        <v>4.1899999999999995</v>
      </c>
      <c r="M18" s="39"/>
    </row>
    <row r="19" spans="2:13" ht="15" customHeight="1" thickBot="1" x14ac:dyDescent="0.3">
      <c r="B19" s="125" t="s">
        <v>66</v>
      </c>
      <c r="C19" s="126" t="s">
        <v>67</v>
      </c>
      <c r="D19" s="127" t="s">
        <v>68</v>
      </c>
      <c r="E19" s="103">
        <v>999</v>
      </c>
      <c r="F19" s="128">
        <v>0.5</v>
      </c>
      <c r="G19" s="107">
        <f t="shared" si="0"/>
        <v>999.5</v>
      </c>
      <c r="H19" s="129">
        <v>30.18</v>
      </c>
      <c r="I19" s="128">
        <f t="shared" si="1"/>
        <v>0.5</v>
      </c>
      <c r="J19" s="105">
        <f t="shared" si="2"/>
        <v>30.68</v>
      </c>
      <c r="K19" s="130">
        <f t="shared" si="3"/>
        <v>30.68</v>
      </c>
      <c r="L19" s="131">
        <f>K19-$K$6</f>
        <v>15.49</v>
      </c>
      <c r="M19" s="132" t="s">
        <v>19</v>
      </c>
    </row>
    <row r="20" spans="2:13" ht="15" customHeight="1" x14ac:dyDescent="0.25"/>
    <row r="21" spans="2:13" ht="15" customHeight="1" x14ac:dyDescent="0.25">
      <c r="C21" s="88" t="s">
        <v>85</v>
      </c>
      <c r="H21" s="63" t="s">
        <v>86</v>
      </c>
      <c r="I21" s="63"/>
      <c r="J21" s="63"/>
      <c r="K21" s="63"/>
      <c r="L21" s="63"/>
    </row>
    <row r="22" spans="2:13" ht="15" customHeight="1" x14ac:dyDescent="0.25"/>
    <row r="23" spans="2:13" ht="15" customHeight="1" x14ac:dyDescent="0.25"/>
  </sheetData>
  <mergeCells count="5">
    <mergeCell ref="B5:M5"/>
    <mergeCell ref="H2:L2"/>
    <mergeCell ref="E3:G3"/>
    <mergeCell ref="H3:J3"/>
    <mergeCell ref="B2:D2"/>
  </mergeCell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1:V16"/>
  <sheetViews>
    <sheetView topLeftCell="A4" zoomScale="130" zoomScaleNormal="130" workbookViewId="0">
      <selection activeCell="Q11" sqref="Q11"/>
    </sheetView>
  </sheetViews>
  <sheetFormatPr defaultColWidth="4.42578125" defaultRowHeight="15" x14ac:dyDescent="0.25"/>
  <cols>
    <col min="3" max="3" width="4.140625" style="1" bestFit="1" customWidth="1"/>
    <col min="4" max="4" width="21.42578125" customWidth="1"/>
    <col min="5" max="5" width="15.42578125" customWidth="1"/>
    <col min="6" max="6" width="7.28515625" customWidth="1"/>
    <col min="7" max="7" width="6.42578125" customWidth="1"/>
    <col min="8" max="8" width="7.42578125" customWidth="1"/>
    <col min="9" max="9" width="6" customWidth="1"/>
    <col min="10" max="10" width="6.42578125" customWidth="1"/>
    <col min="11" max="13" width="8.42578125" customWidth="1"/>
    <col min="14" max="14" width="5.42578125" customWidth="1"/>
    <col min="15" max="16" width="6.5703125" customWidth="1"/>
    <col min="17" max="17" width="4.5703125" customWidth="1"/>
    <col min="18" max="18" width="3.5703125" customWidth="1"/>
    <col min="19" max="19" width="6.5703125" customWidth="1"/>
    <col min="20" max="260" width="9.140625" customWidth="1"/>
  </cols>
  <sheetData>
    <row r="1" spans="3:22" ht="26.1" customHeight="1" x14ac:dyDescent="0.4">
      <c r="C1" s="75" t="s">
        <v>87</v>
      </c>
      <c r="D1" s="76"/>
      <c r="E1" s="76"/>
      <c r="F1" s="76"/>
      <c r="G1" s="76"/>
      <c r="H1" s="76"/>
      <c r="I1" s="76"/>
      <c r="J1" s="76"/>
      <c r="K1" s="76"/>
      <c r="L1" s="76"/>
      <c r="M1" s="76"/>
      <c r="N1" s="8"/>
      <c r="O1" s="2"/>
      <c r="P1" s="2"/>
      <c r="Q1" s="3"/>
      <c r="R1" s="3"/>
      <c r="S1" s="3"/>
      <c r="T1" s="3"/>
      <c r="U1" s="3"/>
      <c r="V1" s="3"/>
    </row>
    <row r="2" spans="3:22" ht="15.95" customHeight="1" thickBot="1" x14ac:dyDescent="0.3">
      <c r="C2" s="71"/>
      <c r="D2" s="68"/>
      <c r="E2" s="68"/>
      <c r="F2" s="11"/>
      <c r="G2" s="11"/>
      <c r="H2" s="11"/>
      <c r="I2" s="111" t="s">
        <v>0</v>
      </c>
      <c r="J2" s="76"/>
      <c r="K2" s="76"/>
      <c r="L2" s="76"/>
      <c r="M2" s="76"/>
      <c r="N2" s="9"/>
      <c r="O2" s="3"/>
      <c r="P2" s="3"/>
      <c r="Q2" s="3"/>
      <c r="R2" s="3"/>
      <c r="S2" s="3"/>
      <c r="T2" s="3"/>
      <c r="U2" s="3"/>
      <c r="V2" s="4"/>
    </row>
    <row r="3" spans="3:22" ht="15.95" customHeight="1" thickBot="1" x14ac:dyDescent="0.3">
      <c r="C3" s="11"/>
      <c r="D3" s="96" t="s">
        <v>19</v>
      </c>
      <c r="E3" s="11"/>
      <c r="F3" s="92" t="s">
        <v>1</v>
      </c>
      <c r="G3" s="93"/>
      <c r="H3" s="94"/>
      <c r="I3" s="92" t="s">
        <v>2</v>
      </c>
      <c r="J3" s="90"/>
      <c r="K3" s="91"/>
      <c r="L3" s="12"/>
      <c r="M3" s="12"/>
      <c r="N3" s="9"/>
      <c r="O3" s="3"/>
      <c r="P3" s="3"/>
      <c r="Q3" s="3"/>
      <c r="R3" s="3"/>
      <c r="S3" s="3"/>
      <c r="T3" s="3"/>
      <c r="U3" s="3"/>
      <c r="V3" s="4"/>
    </row>
    <row r="4" spans="3:22" ht="24.75" customHeight="1" thickBot="1" x14ac:dyDescent="0.3">
      <c r="C4" s="17" t="s">
        <v>3</v>
      </c>
      <c r="D4" s="18" t="s">
        <v>4</v>
      </c>
      <c r="E4" s="19" t="s">
        <v>5</v>
      </c>
      <c r="F4" s="18" t="s">
        <v>6</v>
      </c>
      <c r="G4" s="20" t="s">
        <v>7</v>
      </c>
      <c r="H4" s="21" t="s">
        <v>8</v>
      </c>
      <c r="I4" s="18" t="s">
        <v>6</v>
      </c>
      <c r="J4" s="20" t="s">
        <v>7</v>
      </c>
      <c r="K4" s="21" t="s">
        <v>8</v>
      </c>
      <c r="L4" s="24" t="s">
        <v>9</v>
      </c>
      <c r="M4" s="22" t="s">
        <v>10</v>
      </c>
      <c r="N4" s="23" t="s">
        <v>11</v>
      </c>
    </row>
    <row r="5" spans="3:22" ht="15" customHeight="1" thickBot="1" x14ac:dyDescent="0.3">
      <c r="C5" s="64" t="s">
        <v>69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6"/>
    </row>
    <row r="6" spans="3:22" x14ac:dyDescent="0.25">
      <c r="C6" s="55" t="s">
        <v>12</v>
      </c>
      <c r="D6" s="10" t="s">
        <v>70</v>
      </c>
      <c r="E6" s="10" t="s">
        <v>31</v>
      </c>
      <c r="F6" s="112">
        <v>17.48</v>
      </c>
      <c r="G6" s="10">
        <v>2</v>
      </c>
      <c r="H6" s="113">
        <f t="shared" ref="H6:H12" si="0">SUM(F6:G6)</f>
        <v>19.48</v>
      </c>
      <c r="I6" s="112">
        <v>16.28</v>
      </c>
      <c r="J6" s="10">
        <f t="shared" ref="J6:J12" si="1">G6</f>
        <v>2</v>
      </c>
      <c r="K6" s="113">
        <f t="shared" ref="K6:K12" si="2">I6+J6</f>
        <v>18.28</v>
      </c>
      <c r="L6" s="114">
        <f t="shared" ref="L6:L12" si="3">IF(OR(F6="",F6&gt;=999),IF(OR(I6="",I6&gt;=999,I6="x"),0,K6),IF(OR(I6="",I6&gt;=999,I6="x"),H6,MIN(H6,K6)))</f>
        <v>18.28</v>
      </c>
      <c r="M6" s="115">
        <f>L6-$L$6</f>
        <v>0</v>
      </c>
      <c r="N6" s="116" t="s">
        <v>19</v>
      </c>
    </row>
    <row r="7" spans="3:22" x14ac:dyDescent="0.25">
      <c r="C7" s="97" t="s">
        <v>15</v>
      </c>
      <c r="D7" s="52" t="s">
        <v>71</v>
      </c>
      <c r="E7" s="52" t="s">
        <v>31</v>
      </c>
      <c r="F7" s="51">
        <v>23.03</v>
      </c>
      <c r="G7" s="52">
        <v>1</v>
      </c>
      <c r="H7" s="53">
        <f t="shared" si="0"/>
        <v>24.03</v>
      </c>
      <c r="I7" s="51"/>
      <c r="J7" s="52">
        <f t="shared" si="1"/>
        <v>1</v>
      </c>
      <c r="K7" s="53">
        <f t="shared" si="2"/>
        <v>1</v>
      </c>
      <c r="L7" s="58">
        <f t="shared" si="3"/>
        <v>24.03</v>
      </c>
      <c r="M7" s="54">
        <f>L7-$L$6</f>
        <v>5.75</v>
      </c>
      <c r="N7" s="117" t="s">
        <v>19</v>
      </c>
      <c r="P7" s="1"/>
      <c r="R7" s="5"/>
      <c r="S7" s="1"/>
      <c r="T7" s="5"/>
      <c r="V7" t="s">
        <v>72</v>
      </c>
    </row>
    <row r="8" spans="3:22" x14ac:dyDescent="0.25">
      <c r="C8" s="56" t="s">
        <v>17</v>
      </c>
      <c r="D8" s="98" t="s">
        <v>73</v>
      </c>
      <c r="E8" s="98" t="s">
        <v>14</v>
      </c>
      <c r="F8" s="51">
        <v>28.3</v>
      </c>
      <c r="G8" s="52">
        <v>1</v>
      </c>
      <c r="H8" s="53">
        <f t="shared" si="0"/>
        <v>29.3</v>
      </c>
      <c r="I8" s="51"/>
      <c r="J8" s="52">
        <f t="shared" si="1"/>
        <v>1</v>
      </c>
      <c r="K8" s="53">
        <f t="shared" si="2"/>
        <v>1</v>
      </c>
      <c r="L8" s="58">
        <f t="shared" si="3"/>
        <v>29.3</v>
      </c>
      <c r="M8" s="54">
        <f>L8-$L$6</f>
        <v>11.02</v>
      </c>
      <c r="N8" s="117"/>
    </row>
    <row r="9" spans="3:22" x14ac:dyDescent="0.25">
      <c r="C9" s="56" t="s">
        <v>20</v>
      </c>
      <c r="D9" s="52" t="s">
        <v>74</v>
      </c>
      <c r="E9" s="52" t="s">
        <v>18</v>
      </c>
      <c r="F9" s="51">
        <v>29.73</v>
      </c>
      <c r="G9" s="52">
        <v>2</v>
      </c>
      <c r="H9" s="53">
        <f t="shared" si="0"/>
        <v>31.73</v>
      </c>
      <c r="I9" s="51"/>
      <c r="J9" s="52">
        <f t="shared" si="1"/>
        <v>2</v>
      </c>
      <c r="K9" s="53">
        <f t="shared" si="2"/>
        <v>2</v>
      </c>
      <c r="L9" s="58">
        <f t="shared" si="3"/>
        <v>31.73</v>
      </c>
      <c r="M9" s="54">
        <f>L9-$L$6</f>
        <v>13.45</v>
      </c>
      <c r="N9" s="118"/>
    </row>
    <row r="10" spans="3:22" x14ac:dyDescent="0.25">
      <c r="C10" s="57" t="s">
        <v>22</v>
      </c>
      <c r="D10" s="52" t="s">
        <v>75</v>
      </c>
      <c r="E10" s="52" t="s">
        <v>88</v>
      </c>
      <c r="F10" s="51">
        <v>35.93</v>
      </c>
      <c r="G10" s="52">
        <v>0</v>
      </c>
      <c r="H10" s="53">
        <f t="shared" si="0"/>
        <v>35.93</v>
      </c>
      <c r="I10" s="51"/>
      <c r="J10" s="52">
        <f t="shared" si="1"/>
        <v>0</v>
      </c>
      <c r="K10" s="53">
        <f t="shared" si="2"/>
        <v>0</v>
      </c>
      <c r="L10" s="58">
        <f t="shared" si="3"/>
        <v>35.93</v>
      </c>
      <c r="M10" s="54">
        <f>L10-$L$6</f>
        <v>17.649999999999999</v>
      </c>
      <c r="N10" s="117" t="s">
        <v>19</v>
      </c>
    </row>
    <row r="11" spans="3:22" x14ac:dyDescent="0.25">
      <c r="C11" s="56" t="s">
        <v>25</v>
      </c>
      <c r="D11" s="52" t="s">
        <v>76</v>
      </c>
      <c r="E11" s="52" t="s">
        <v>24</v>
      </c>
      <c r="F11" s="51">
        <v>63.26</v>
      </c>
      <c r="G11" s="52">
        <v>1</v>
      </c>
      <c r="H11" s="53">
        <f t="shared" si="0"/>
        <v>64.259999999999991</v>
      </c>
      <c r="I11" s="51">
        <v>58.79</v>
      </c>
      <c r="J11" s="52">
        <f t="shared" si="1"/>
        <v>1</v>
      </c>
      <c r="K11" s="53">
        <f t="shared" si="2"/>
        <v>59.79</v>
      </c>
      <c r="L11" s="58">
        <f t="shared" si="3"/>
        <v>59.79</v>
      </c>
      <c r="M11" s="54">
        <f>L11-$L$6</f>
        <v>41.51</v>
      </c>
      <c r="N11" s="118"/>
    </row>
    <row r="12" spans="3:22" ht="15.75" thickBot="1" x14ac:dyDescent="0.3">
      <c r="C12" s="119" t="s">
        <v>38</v>
      </c>
      <c r="D12" s="104" t="s">
        <v>77</v>
      </c>
      <c r="E12" s="104" t="s">
        <v>78</v>
      </c>
      <c r="F12" s="120">
        <v>65.010000000000005</v>
      </c>
      <c r="G12" s="104">
        <v>0.5</v>
      </c>
      <c r="H12" s="121">
        <f t="shared" si="0"/>
        <v>65.510000000000005</v>
      </c>
      <c r="I12" s="120"/>
      <c r="J12" s="104">
        <f t="shared" si="1"/>
        <v>0.5</v>
      </c>
      <c r="K12" s="121">
        <f t="shared" si="2"/>
        <v>0.5</v>
      </c>
      <c r="L12" s="122">
        <f t="shared" si="3"/>
        <v>65.510000000000005</v>
      </c>
      <c r="M12" s="123">
        <f>L12-$L$6</f>
        <v>47.230000000000004</v>
      </c>
      <c r="N12" s="124"/>
      <c r="P12" s="1"/>
      <c r="R12" s="5"/>
      <c r="S12" s="1"/>
      <c r="T12" s="5"/>
    </row>
    <row r="14" spans="3:22" x14ac:dyDescent="0.25">
      <c r="D14" s="88" t="s">
        <v>92</v>
      </c>
      <c r="I14" s="63" t="s">
        <v>86</v>
      </c>
      <c r="J14" s="63"/>
      <c r="K14" s="63"/>
      <c r="L14" s="63"/>
      <c r="M14" s="63"/>
      <c r="N14" s="63"/>
    </row>
    <row r="16" spans="3:22" ht="15.6" customHeight="1" x14ac:dyDescent="0.25">
      <c r="N16" s="6"/>
      <c r="O16" s="6"/>
      <c r="P16" s="6"/>
      <c r="Q16" s="6"/>
      <c r="R16" s="6"/>
      <c r="S16" s="6"/>
      <c r="T16" s="7"/>
    </row>
  </sheetData>
  <mergeCells count="6">
    <mergeCell ref="C5:N5"/>
    <mergeCell ref="I2:M2"/>
    <mergeCell ref="F3:H3"/>
    <mergeCell ref="I3:K3"/>
    <mergeCell ref="C1:M1"/>
    <mergeCell ref="C2:E2"/>
  </mergeCells>
  <pageMargins left="0.74803149606299213" right="0.74803149606299213" top="0.98425196850393704" bottom="0.98425196850393704" header="0.51181102362204722" footer="0.51181102362204722"/>
  <pageSetup paperSize="9" scale="7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U12"/>
  <sheetViews>
    <sheetView zoomScale="130" zoomScaleNormal="130" workbookViewId="0">
      <selection activeCell="I13" sqref="I13"/>
    </sheetView>
  </sheetViews>
  <sheetFormatPr defaultColWidth="4.42578125" defaultRowHeight="15" x14ac:dyDescent="0.25"/>
  <cols>
    <col min="2" max="2" width="4.140625" style="1" bestFit="1" customWidth="1"/>
    <col min="3" max="3" width="21.42578125" customWidth="1"/>
    <col min="4" max="4" width="16.42578125" customWidth="1"/>
    <col min="5" max="5" width="9.140625" customWidth="1"/>
    <col min="6" max="6" width="6.42578125" customWidth="1"/>
    <col min="7" max="7" width="7.42578125" customWidth="1"/>
    <col min="8" max="8" width="6" customWidth="1"/>
    <col min="9" max="9" width="6.42578125" customWidth="1"/>
    <col min="10" max="12" width="8.42578125" customWidth="1"/>
    <col min="13" max="13" width="5.42578125" customWidth="1"/>
    <col min="14" max="15" width="6.5703125" customWidth="1"/>
    <col min="16" max="16" width="4.5703125" customWidth="1"/>
    <col min="17" max="17" width="3.5703125" customWidth="1"/>
    <col min="18" max="18" width="6.5703125" customWidth="1"/>
    <col min="19" max="259" width="9.140625" customWidth="1"/>
  </cols>
  <sheetData>
    <row r="1" spans="2:21" ht="26.1" customHeight="1" x14ac:dyDescent="0.4">
      <c r="B1" s="75" t="s">
        <v>87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8"/>
      <c r="N1" s="2"/>
      <c r="O1" s="2"/>
      <c r="P1" s="3"/>
      <c r="Q1" s="3"/>
      <c r="R1" s="3"/>
      <c r="S1" s="3"/>
      <c r="T1" s="3"/>
      <c r="U1" s="3"/>
    </row>
    <row r="2" spans="2:21" ht="15.95" customHeight="1" thickBot="1" x14ac:dyDescent="0.3">
      <c r="B2" s="71"/>
      <c r="C2" s="68"/>
      <c r="D2" s="68"/>
      <c r="E2" s="11"/>
      <c r="F2" s="11"/>
      <c r="G2" s="11"/>
      <c r="H2" s="111" t="s">
        <v>0</v>
      </c>
      <c r="I2" s="76"/>
      <c r="J2" s="76"/>
      <c r="K2" s="76"/>
      <c r="L2" s="76"/>
      <c r="M2" s="9"/>
      <c r="N2" s="3"/>
      <c r="O2" s="3"/>
      <c r="P2" s="3"/>
      <c r="Q2" s="3"/>
      <c r="R2" s="3"/>
      <c r="S2" s="3"/>
      <c r="T2" s="3"/>
      <c r="U2" s="4"/>
    </row>
    <row r="3" spans="2:21" ht="15.95" customHeight="1" thickBot="1" x14ac:dyDescent="0.3">
      <c r="B3" s="11"/>
      <c r="C3" s="11"/>
      <c r="D3" s="11"/>
      <c r="E3" s="92" t="s">
        <v>1</v>
      </c>
      <c r="F3" s="93"/>
      <c r="G3" s="94"/>
      <c r="H3" s="92" t="s">
        <v>2</v>
      </c>
      <c r="I3" s="90"/>
      <c r="J3" s="91"/>
      <c r="K3" s="12"/>
      <c r="L3" s="12"/>
      <c r="M3" s="9"/>
      <c r="N3" s="3"/>
      <c r="O3" s="3"/>
      <c r="P3" s="3"/>
      <c r="Q3" s="3"/>
      <c r="R3" s="3"/>
      <c r="S3" s="3"/>
      <c r="T3" s="3"/>
      <c r="U3" s="4"/>
    </row>
    <row r="4" spans="2:21" ht="24.75" customHeight="1" thickBot="1" x14ac:dyDescent="0.3">
      <c r="B4" s="17" t="s">
        <v>3</v>
      </c>
      <c r="C4" s="18" t="s">
        <v>4</v>
      </c>
      <c r="D4" s="19" t="s">
        <v>5</v>
      </c>
      <c r="E4" s="18" t="s">
        <v>6</v>
      </c>
      <c r="F4" s="20" t="s">
        <v>7</v>
      </c>
      <c r="G4" s="21" t="s">
        <v>8</v>
      </c>
      <c r="H4" s="18" t="s">
        <v>6</v>
      </c>
      <c r="I4" s="20" t="s">
        <v>7</v>
      </c>
      <c r="J4" s="21" t="s">
        <v>8</v>
      </c>
      <c r="K4" s="24" t="s">
        <v>9</v>
      </c>
      <c r="L4" s="22" t="s">
        <v>10</v>
      </c>
      <c r="M4" s="23" t="s">
        <v>11</v>
      </c>
    </row>
    <row r="5" spans="2:21" ht="15" customHeight="1" thickBot="1" x14ac:dyDescent="0.3">
      <c r="B5" s="64" t="s">
        <v>91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6"/>
    </row>
    <row r="6" spans="2:21" ht="15" customHeight="1" x14ac:dyDescent="0.25">
      <c r="B6" s="26" t="s">
        <v>12</v>
      </c>
      <c r="C6" s="74" t="s">
        <v>79</v>
      </c>
      <c r="D6" s="79" t="s">
        <v>40</v>
      </c>
      <c r="E6" s="40">
        <v>15.33</v>
      </c>
      <c r="F6" s="10">
        <v>1</v>
      </c>
      <c r="G6" s="15">
        <f t="shared" ref="G6:G8" si="0">SUM(E6:F6)</f>
        <v>16.329999999999998</v>
      </c>
      <c r="H6" s="42">
        <v>999</v>
      </c>
      <c r="I6" s="10">
        <f t="shared" ref="I6:I8" si="1">F6</f>
        <v>1</v>
      </c>
      <c r="J6" s="15">
        <f t="shared" ref="J6:J8" si="2">H6+I6</f>
        <v>1000</v>
      </c>
      <c r="K6" s="45">
        <f>IF(OR(E6="",E6&gt;=999),IF(OR(H6="",H6&gt;=999,H6="x"),0,J6),IF(OR(H6="",H6&gt;=999,H6="x"),G6,MIN(G6,J6)))</f>
        <v>16.329999999999998</v>
      </c>
      <c r="L6" s="34">
        <f>K6-$K$6</f>
        <v>0</v>
      </c>
      <c r="M6" s="99"/>
    </row>
    <row r="7" spans="2:21" ht="15" customHeight="1" x14ac:dyDescent="0.25">
      <c r="B7" s="37" t="s">
        <v>15</v>
      </c>
      <c r="C7" s="73" t="s">
        <v>80</v>
      </c>
      <c r="D7" s="77" t="s">
        <v>40</v>
      </c>
      <c r="E7" s="41">
        <v>999</v>
      </c>
      <c r="F7" s="52">
        <v>0.5</v>
      </c>
      <c r="G7" s="16">
        <f t="shared" si="0"/>
        <v>999.5</v>
      </c>
      <c r="H7" s="44">
        <v>16.55</v>
      </c>
      <c r="I7" s="52">
        <f t="shared" si="1"/>
        <v>0.5</v>
      </c>
      <c r="J7" s="16">
        <f t="shared" si="2"/>
        <v>17.05</v>
      </c>
      <c r="K7" s="47">
        <f>IF(OR(E7="",E7&gt;=999),IF(OR(H7="",H7&gt;=999,H7="x"),0,J7),IF(OR(H7="",H7&gt;=999,H7="x"),G7,MIN(G7,J7)))</f>
        <v>17.05</v>
      </c>
      <c r="L7" s="36">
        <f>K7-$K$6</f>
        <v>0.72000000000000242</v>
      </c>
      <c r="M7" s="39"/>
    </row>
    <row r="8" spans="2:21" ht="15" customHeight="1" thickBot="1" x14ac:dyDescent="0.3">
      <c r="B8" s="100" t="s">
        <v>17</v>
      </c>
      <c r="C8" s="101" t="s">
        <v>81</v>
      </c>
      <c r="D8" s="102" t="s">
        <v>18</v>
      </c>
      <c r="E8" s="103">
        <v>17.739999999999998</v>
      </c>
      <c r="F8" s="104">
        <v>0.5</v>
      </c>
      <c r="G8" s="105">
        <f t="shared" si="0"/>
        <v>18.239999999999998</v>
      </c>
      <c r="H8" s="106">
        <v>16.82</v>
      </c>
      <c r="I8" s="104">
        <f t="shared" si="1"/>
        <v>0.5</v>
      </c>
      <c r="J8" s="107">
        <f t="shared" si="2"/>
        <v>17.32</v>
      </c>
      <c r="K8" s="108">
        <f>IF(OR(E8="",E8&gt;=999),IF(OR(H8="",H8&gt;=999,H8="x"),0,J8),IF(OR(H8="",H8&gt;=999,H8="x"),G8,MIN(G8,J8)))</f>
        <v>17.32</v>
      </c>
      <c r="L8" s="109">
        <f>K8-$K$6</f>
        <v>0.99000000000000199</v>
      </c>
      <c r="M8" s="110"/>
    </row>
    <row r="10" spans="2:21" x14ac:dyDescent="0.25">
      <c r="C10" s="88" t="s">
        <v>85</v>
      </c>
      <c r="H10" s="172" t="s">
        <v>86</v>
      </c>
      <c r="I10" s="172"/>
      <c r="J10" s="172"/>
      <c r="K10" s="172"/>
      <c r="L10" s="172"/>
      <c r="M10" s="172"/>
      <c r="N10" s="173"/>
    </row>
    <row r="12" spans="2:21" ht="15.6" customHeight="1" x14ac:dyDescent="0.25">
      <c r="M12" s="6"/>
      <c r="N12" s="6"/>
      <c r="O12" s="6"/>
      <c r="P12" s="6"/>
      <c r="Q12" s="6"/>
      <c r="R12" s="6"/>
      <c r="S12" s="7"/>
    </row>
  </sheetData>
  <mergeCells count="6">
    <mergeCell ref="B5:M5"/>
    <mergeCell ref="H2:L2"/>
    <mergeCell ref="E3:G3"/>
    <mergeCell ref="H3:J3"/>
    <mergeCell ref="B1:L1"/>
    <mergeCell ref="B2:D2"/>
  </mergeCells>
  <pageMargins left="0.74803149606299213" right="0.74803149606299213" top="0.98425196850393704" bottom="0.98425196850393704" header="0.51181102362204722" footer="0.51181102362204722"/>
  <pageSetup paperSize="9" scale="7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Prípravka</vt:lpstr>
      <vt:lpstr>Mladšie D</vt:lpstr>
      <vt:lpstr>Staršie D</vt:lpstr>
      <vt:lpstr>Mladší CH</vt:lpstr>
      <vt:lpstr>Starší 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Zalman</dc:creator>
  <cp:lastModifiedBy>ondrej klimo</cp:lastModifiedBy>
  <dcterms:created xsi:type="dcterms:W3CDTF">2006-11-28T10:32:46Z</dcterms:created>
  <dcterms:modified xsi:type="dcterms:W3CDTF">2026-06-28T17:19:39Z</dcterms:modified>
</cp:coreProperties>
</file>