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karolinajurackova/Desktop/vikartovce2026vsledky/"/>
    </mc:Choice>
  </mc:AlternateContent>
  <xr:revisionPtr revIDLastSave="0" documentId="13_ncr:1_{1FE31253-1339-E547-AE91-2BDE8AF4FA6C}" xr6:coauthVersionLast="47" xr6:coauthVersionMax="47" xr10:uidLastSave="{00000000-0000-0000-0000-000000000000}"/>
  <bookViews>
    <workbookView xWindow="0" yWindow="660" windowWidth="20740" windowHeight="10240" tabRatio="500" xr2:uid="{00000000-000D-0000-FFFF-FFFF00000000}"/>
  </bookViews>
  <sheets>
    <sheet name="CTIF 10 čl.družstvá 2 pokusy" sheetId="3" r:id="rId1"/>
    <sheet name="CTIF priebežné" sheetId="6" r:id="rId2"/>
    <sheet name="Hist." sheetId="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luc1">[1]Lučivná!$R$25</definedName>
    <definedName name="_okr1">#REF!</definedName>
    <definedName name="_okr2">#REF!</definedName>
    <definedName name="_okr3">#REF!</definedName>
    <definedName name="_okr4">#REF!</definedName>
    <definedName name="_okr5">#REF!</definedName>
    <definedName name="_str1" localSheetId="1">[2]Lučivná!#REF!</definedName>
    <definedName name="_str1">[3]lučivná!#REF!</definedName>
    <definedName name="_str2" localSheetId="1">[2]Lučivná!#REF!</definedName>
    <definedName name="_str2">[3]lučivná!#REF!</definedName>
    <definedName name="_str3" localSheetId="1">[2]Lučivná!#REF!</definedName>
    <definedName name="_str3">[3]lučivná!#REF!</definedName>
    <definedName name="_tep1">[4]Hárok1!$F$30</definedName>
    <definedName name="_to1">[5]Súťaž!$G$30</definedName>
    <definedName name="_to2">[6]Mlynica!$H$6</definedName>
    <definedName name="_to3">[7]Štôla!$H$6</definedName>
    <definedName name="_to4">[7]Štôla!$H$34</definedName>
    <definedName name="bestk">[8]Gerlachov!$N$6</definedName>
    <definedName name="bestk1">[8]Gerlachov!$N$17</definedName>
    <definedName name="bestk2">[8]Gerlachov!$N$21</definedName>
    <definedName name="jedo" localSheetId="1">#REF!</definedName>
    <definedName name="jedo">#REF!</definedName>
    <definedName name="jedo1" localSheetId="1">#REF!</definedName>
    <definedName name="jedo1">#REF!</definedName>
    <definedName name="luc">[1]Lučivná!$R$6</definedName>
    <definedName name="ok">#REF!</definedName>
    <definedName name="okr">#REF!</definedName>
    <definedName name="okres">#REF!</definedName>
    <definedName name="okrh">#REF!</definedName>
    <definedName name="okrh1">#REF!</definedName>
    <definedName name="okrm">#REF!</definedName>
    <definedName name="sobota">[9]Sp.Sobota!$Q$6</definedName>
    <definedName name="sobota1">[9]Sp.Sobota!$Q$17</definedName>
    <definedName name="str" localSheetId="1">[2]Lučivná!#REF!</definedName>
    <definedName name="str">[3]lučivná!#REF!</definedName>
    <definedName name="tep">[4]Hárok1!$F$6</definedName>
    <definedName name="to">[5]Súťaž!$G$6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3" i="7" l="1"/>
  <c r="P12" i="7"/>
  <c r="P11" i="7"/>
  <c r="P10" i="7"/>
  <c r="P9" i="7"/>
  <c r="P8" i="7"/>
  <c r="P7" i="7"/>
  <c r="I31" i="6"/>
  <c r="I30" i="6"/>
  <c r="I29" i="6"/>
  <c r="I28" i="6"/>
  <c r="I27" i="6"/>
  <c r="I26" i="6"/>
  <c r="I24" i="6"/>
  <c r="I23" i="6"/>
  <c r="I22" i="6"/>
  <c r="I21" i="6"/>
  <c r="I20" i="6"/>
  <c r="I19" i="6"/>
  <c r="I18" i="6"/>
  <c r="I17" i="6"/>
  <c r="T28" i="3"/>
  <c r="U28" i="3" s="1"/>
  <c r="Q28" i="3"/>
  <c r="V28" i="3" s="1"/>
  <c r="P28" i="3"/>
  <c r="K28" i="3"/>
  <c r="L28" i="3" s="1"/>
  <c r="G28" i="3"/>
  <c r="H28" i="3" s="1"/>
  <c r="M28" i="3" s="1"/>
  <c r="T27" i="3"/>
  <c r="U27" i="3" s="1"/>
  <c r="Q27" i="3"/>
  <c r="P27" i="3"/>
  <c r="K27" i="3"/>
  <c r="L27" i="3" s="1"/>
  <c r="G27" i="3"/>
  <c r="H27" i="3" s="1"/>
  <c r="M27" i="3" s="1"/>
  <c r="T26" i="3"/>
  <c r="U26" i="3" s="1"/>
  <c r="P26" i="3"/>
  <c r="Q26" i="3" s="1"/>
  <c r="V26" i="3" s="1"/>
  <c r="K26" i="3"/>
  <c r="L26" i="3" s="1"/>
  <c r="G26" i="3"/>
  <c r="H26" i="3" s="1"/>
  <c r="T25" i="3"/>
  <c r="U25" i="3" s="1"/>
  <c r="P25" i="3"/>
  <c r="Q25" i="3" s="1"/>
  <c r="V25" i="3" s="1"/>
  <c r="K25" i="3"/>
  <c r="L25" i="3" s="1"/>
  <c r="G25" i="3"/>
  <c r="H25" i="3" s="1"/>
  <c r="T24" i="3"/>
  <c r="U24" i="3" s="1"/>
  <c r="P24" i="3"/>
  <c r="Q24" i="3" s="1"/>
  <c r="K24" i="3"/>
  <c r="L24" i="3" s="1"/>
  <c r="G24" i="3"/>
  <c r="H24" i="3" s="1"/>
  <c r="M24" i="3" s="1"/>
  <c r="T23" i="3"/>
  <c r="U23" i="3" s="1"/>
  <c r="P23" i="3"/>
  <c r="Q23" i="3" s="1"/>
  <c r="K23" i="3"/>
  <c r="L23" i="3" s="1"/>
  <c r="G23" i="3"/>
  <c r="H23" i="3" s="1"/>
  <c r="M23" i="3" s="1"/>
  <c r="T22" i="3"/>
  <c r="U22" i="3" s="1"/>
  <c r="P22" i="3"/>
  <c r="Q22" i="3" s="1"/>
  <c r="V22" i="3" s="1"/>
  <c r="K22" i="3"/>
  <c r="L22" i="3" s="1"/>
  <c r="G22" i="3"/>
  <c r="H22" i="3" s="1"/>
  <c r="T21" i="3"/>
  <c r="U21" i="3" s="1"/>
  <c r="P21" i="3"/>
  <c r="Q21" i="3" s="1"/>
  <c r="V21" i="3" s="1"/>
  <c r="K21" i="3"/>
  <c r="L21" i="3" s="1"/>
  <c r="G21" i="3"/>
  <c r="H21" i="3" s="1"/>
  <c r="T19" i="3"/>
  <c r="U19" i="3" s="1"/>
  <c r="Q19" i="3"/>
  <c r="V19" i="3" s="1"/>
  <c r="P19" i="3"/>
  <c r="K19" i="3"/>
  <c r="L19" i="3" s="1"/>
  <c r="G19" i="3"/>
  <c r="H19" i="3" s="1"/>
  <c r="M19" i="3" s="1"/>
  <c r="T18" i="3"/>
  <c r="U18" i="3" s="1"/>
  <c r="Q18" i="3"/>
  <c r="P18" i="3"/>
  <c r="K18" i="3"/>
  <c r="L18" i="3" s="1"/>
  <c r="G18" i="3"/>
  <c r="H18" i="3" s="1"/>
  <c r="M18" i="3" s="1"/>
  <c r="T17" i="3"/>
  <c r="U17" i="3" s="1"/>
  <c r="P17" i="3"/>
  <c r="Q17" i="3" s="1"/>
  <c r="V17" i="3" s="1"/>
  <c r="K17" i="3"/>
  <c r="L17" i="3" s="1"/>
  <c r="G17" i="3"/>
  <c r="H17" i="3" s="1"/>
  <c r="T16" i="3"/>
  <c r="U16" i="3" s="1"/>
  <c r="P16" i="3"/>
  <c r="Q16" i="3" s="1"/>
  <c r="V16" i="3" s="1"/>
  <c r="K16" i="3"/>
  <c r="L16" i="3" s="1"/>
  <c r="G16" i="3"/>
  <c r="H16" i="3" s="1"/>
  <c r="M16" i="3" s="1"/>
  <c r="T15" i="3"/>
  <c r="U15" i="3" s="1"/>
  <c r="P15" i="3"/>
  <c r="Q15" i="3" s="1"/>
  <c r="V15" i="3" s="1"/>
  <c r="K15" i="3"/>
  <c r="L15" i="3" s="1"/>
  <c r="G15" i="3"/>
  <c r="H15" i="3" s="1"/>
  <c r="M15" i="3" s="1"/>
  <c r="T14" i="3"/>
  <c r="U14" i="3" s="1"/>
  <c r="P14" i="3"/>
  <c r="Q14" i="3" s="1"/>
  <c r="K14" i="3"/>
  <c r="L14" i="3" s="1"/>
  <c r="G14" i="3"/>
  <c r="H14" i="3" s="1"/>
  <c r="M14" i="3" s="1"/>
  <c r="T13" i="3"/>
  <c r="U13" i="3" s="1"/>
  <c r="P13" i="3"/>
  <c r="Q13" i="3" s="1"/>
  <c r="V13" i="3" s="1"/>
  <c r="K13" i="3"/>
  <c r="L13" i="3" s="1"/>
  <c r="G13" i="3"/>
  <c r="H13" i="3" s="1"/>
  <c r="T12" i="3"/>
  <c r="U12" i="3" s="1"/>
  <c r="P12" i="3"/>
  <c r="Q12" i="3" s="1"/>
  <c r="K12" i="3"/>
  <c r="L12" i="3" s="1"/>
  <c r="G12" i="3"/>
  <c r="H12" i="3" s="1"/>
  <c r="T11" i="3"/>
  <c r="U11" i="3" s="1"/>
  <c r="Q11" i="3"/>
  <c r="V11" i="3" s="1"/>
  <c r="P11" i="3"/>
  <c r="K11" i="3"/>
  <c r="L11" i="3" s="1"/>
  <c r="G11" i="3"/>
  <c r="H11" i="3" s="1"/>
  <c r="M12" i="3" l="1"/>
  <c r="M21" i="3"/>
  <c r="W21" i="3" s="1"/>
  <c r="X21" i="3" s="1"/>
  <c r="M13" i="3"/>
  <c r="W13" i="3" s="1"/>
  <c r="W28" i="3"/>
  <c r="W15" i="3"/>
  <c r="W24" i="3"/>
  <c r="M11" i="3"/>
  <c r="W11" i="3" s="1"/>
  <c r="X11" i="3" s="1"/>
  <c r="W16" i="3"/>
  <c r="X16" i="3" s="1"/>
  <c r="M25" i="3"/>
  <c r="W25" i="3" s="1"/>
  <c r="V24" i="3"/>
  <c r="W19" i="3"/>
  <c r="V12" i="3"/>
  <c r="W12" i="3" s="1"/>
  <c r="V14" i="3"/>
  <c r="W14" i="3" s="1"/>
  <c r="M17" i="3"/>
  <c r="W17" i="3" s="1"/>
  <c r="V18" i="3"/>
  <c r="W18" i="3" s="1"/>
  <c r="X18" i="3" s="1"/>
  <c r="M22" i="3"/>
  <c r="W22" i="3" s="1"/>
  <c r="V23" i="3"/>
  <c r="W23" i="3" s="1"/>
  <c r="M26" i="3"/>
  <c r="W26" i="3" s="1"/>
  <c r="V27" i="3"/>
  <c r="W27" i="3" s="1"/>
  <c r="X12" i="3" l="1"/>
  <c r="X24" i="3"/>
  <c r="X28" i="3"/>
  <c r="X23" i="3"/>
  <c r="X25" i="3"/>
  <c r="X14" i="3"/>
  <c r="X27" i="3"/>
  <c r="X26" i="3"/>
  <c r="X22" i="3"/>
  <c r="X13" i="3"/>
  <c r="X15" i="3"/>
  <c r="X17" i="3"/>
  <c r="X19" i="3"/>
</calcChain>
</file>

<file path=xl/sharedStrings.xml><?xml version="1.0" encoding="utf-8"?>
<sst xmlns="http://schemas.openxmlformats.org/spreadsheetml/2006/main" count="274" uniqueCount="171">
  <si>
    <t>Por.</t>
  </si>
  <si>
    <t>Št. číslo</t>
  </si>
  <si>
    <t>1.</t>
  </si>
  <si>
    <t>2.</t>
  </si>
  <si>
    <t>3.</t>
  </si>
  <si>
    <t>4.</t>
  </si>
  <si>
    <t>5.</t>
  </si>
  <si>
    <t>6.</t>
  </si>
  <si>
    <t>7.</t>
  </si>
  <si>
    <t>8.</t>
  </si>
  <si>
    <t>x</t>
  </si>
  <si>
    <t>9.</t>
  </si>
  <si>
    <t>10.</t>
  </si>
  <si>
    <t>11.</t>
  </si>
  <si>
    <t>13.</t>
  </si>
  <si>
    <t>14.</t>
  </si>
  <si>
    <t>15.</t>
  </si>
  <si>
    <t>16.</t>
  </si>
  <si>
    <t>17.</t>
  </si>
  <si>
    <t>Lučivná</t>
  </si>
  <si>
    <t>1. pokus</t>
  </si>
  <si>
    <t>2. pokus</t>
  </si>
  <si>
    <t>Hranovnica</t>
  </si>
  <si>
    <t>Kravany</t>
  </si>
  <si>
    <t>Spišské Bystré</t>
  </si>
  <si>
    <t>Štrba</t>
  </si>
  <si>
    <t xml:space="preserve"> dievčenské družstvá</t>
  </si>
  <si>
    <t>Hôrka</t>
  </si>
  <si>
    <t>Vikartovce</t>
  </si>
  <si>
    <t>10 členné družstvá</t>
  </si>
  <si>
    <t>Kolektív mladých hasičov</t>
  </si>
  <si>
    <t>Lepší pokus</t>
  </si>
  <si>
    <t>Požiarny útok CTIF</t>
  </si>
  <si>
    <t>Výsl. súčet bodov</t>
  </si>
  <si>
    <t>Strata</t>
  </si>
  <si>
    <t>Body POMH</t>
  </si>
  <si>
    <t>predpís. čas</t>
  </si>
  <si>
    <t xml:space="preserve">dosiah. čas </t>
  </si>
  <si>
    <t>trestné body</t>
  </si>
  <si>
    <t>výsl. čas</t>
  </si>
  <si>
    <t>výsl. body</t>
  </si>
  <si>
    <t>dosiah. Čas</t>
  </si>
  <si>
    <t>výsl. Body</t>
  </si>
  <si>
    <t>dosiah. čas</t>
  </si>
  <si>
    <t>Výsled. body</t>
  </si>
  <si>
    <t>Šuňava</t>
  </si>
  <si>
    <t>10</t>
  </si>
  <si>
    <t>Becherov</t>
  </si>
  <si>
    <t>9</t>
  </si>
  <si>
    <t>Nižné Ružbachy</t>
  </si>
  <si>
    <t>8</t>
  </si>
  <si>
    <t>Hniezdne</t>
  </si>
  <si>
    <t>Tovarné</t>
  </si>
  <si>
    <t xml:space="preserve">12. </t>
  </si>
  <si>
    <t>Batizovce</t>
  </si>
  <si>
    <t>Spišské Podhradie</t>
  </si>
  <si>
    <t>Letanovce</t>
  </si>
  <si>
    <t>18.</t>
  </si>
  <si>
    <t>Brusno</t>
  </si>
  <si>
    <t xml:space="preserve"> 27.6.</t>
  </si>
  <si>
    <t xml:space="preserve"> </t>
  </si>
  <si>
    <t>V</t>
  </si>
  <si>
    <t>S</t>
  </si>
  <si>
    <t>E</t>
  </si>
  <si>
    <t>B</t>
  </si>
  <si>
    <t>L</t>
  </si>
  <si>
    <t>P</t>
  </si>
  <si>
    <t>A</t>
  </si>
  <si>
    <t>I</t>
  </si>
  <si>
    <t>O</t>
  </si>
  <si>
    <t>R</t>
  </si>
  <si>
    <t>.</t>
  </si>
  <si>
    <t>Š</t>
  </si>
  <si>
    <t>Y</t>
  </si>
  <si>
    <t>D</t>
  </si>
  <si>
    <t xml:space="preserve">  </t>
  </si>
  <si>
    <t xml:space="preserve"> chlapčenské a zmiešané družstvá</t>
  </si>
  <si>
    <t xml:space="preserve"> 3.</t>
  </si>
  <si>
    <t xml:space="preserve"> 4.</t>
  </si>
  <si>
    <t>Súťaž</t>
  </si>
  <si>
    <t xml:space="preserve"> 1.</t>
  </si>
  <si>
    <t>Ondrej Klimo, Dušan Brutovský - sčítací komisári POMH</t>
  </si>
  <si>
    <t xml:space="preserve"> 6.</t>
  </si>
  <si>
    <t xml:space="preserve"> 5.</t>
  </si>
  <si>
    <t xml:space="preserve">            PODTATRANSKÁ OLYMPIÁDA  MLADÝCH HASIČOV    </t>
  </si>
  <si>
    <t xml:space="preserve">                                                                      2026 -  3. ročník  - súťaže CTIF</t>
  </si>
  <si>
    <t>KOLEKTÍV MLADÝCH</t>
  </si>
  <si>
    <t xml:space="preserve"> 2.5.</t>
  </si>
  <si>
    <t xml:space="preserve"> 24.5.</t>
  </si>
  <si>
    <t xml:space="preserve"> 13.6.ÚK</t>
  </si>
  <si>
    <t xml:space="preserve"> 21.6.</t>
  </si>
  <si>
    <t>p</t>
  </si>
  <si>
    <t>i</t>
  </si>
  <si>
    <t>HASIČOV DHZ - ZŠ</t>
  </si>
  <si>
    <t>e</t>
  </si>
  <si>
    <t>t</t>
  </si>
  <si>
    <t>k</t>
  </si>
  <si>
    <t>u</t>
  </si>
  <si>
    <t>r</t>
  </si>
  <si>
    <t>a</t>
  </si>
  <si>
    <t>č</t>
  </si>
  <si>
    <t>n</t>
  </si>
  <si>
    <t>b</t>
  </si>
  <si>
    <t>á</t>
  </si>
  <si>
    <t>v</t>
  </si>
  <si>
    <t xml:space="preserve"> 10 - členné družstvá</t>
  </si>
  <si>
    <t>o</t>
  </si>
  <si>
    <t>c</t>
  </si>
  <si>
    <t>CHLAPČENSKÉ  a ZMIEŠANÉ DRUŽSTVÁ</t>
  </si>
  <si>
    <t xml:space="preserve">Hôrka </t>
  </si>
  <si>
    <t xml:space="preserve"> 5</t>
  </si>
  <si>
    <t xml:space="preserve">Štrba </t>
  </si>
  <si>
    <t xml:space="preserve"> 6</t>
  </si>
  <si>
    <t xml:space="preserve"> 7</t>
  </si>
  <si>
    <t xml:space="preserve"> 8</t>
  </si>
  <si>
    <t>Veľká</t>
  </si>
  <si>
    <t xml:space="preserve"> DIEVČENSKÉ   DRUŽSTVÁ</t>
  </si>
  <si>
    <t xml:space="preserve">Vikartovce  </t>
  </si>
  <si>
    <r>
      <rPr>
        <b/>
        <sz val="10"/>
        <color rgb="FF00B050"/>
        <rFont val="Times New Roman"/>
        <family val="1"/>
        <charset val="238"/>
      </rPr>
      <t>⁕</t>
    </r>
    <r>
      <rPr>
        <b/>
        <sz val="20"/>
        <color rgb="FF00B050"/>
        <rFont val="Arial CE"/>
        <family val="2"/>
        <charset val="238"/>
      </rPr>
      <t xml:space="preserve"> </t>
    </r>
    <r>
      <rPr>
        <b/>
        <sz val="10"/>
        <color rgb="FF00B050"/>
        <rFont val="Arial CE"/>
        <charset val="238"/>
      </rPr>
      <t>len disciplína požiarny útok CTIF</t>
    </r>
  </si>
  <si>
    <t>ÚK - Územné kolo</t>
  </si>
  <si>
    <t>V roku 2026 bude škrtnuté 1 umiestnenie alebo jedna neúčasť</t>
  </si>
  <si>
    <t xml:space="preserve">    </t>
  </si>
  <si>
    <t xml:space="preserve"> Pri rovnosti bodov rozhoduje  výsledok z Územného kola hry Plameň 13.6.2026</t>
  </si>
  <si>
    <t>-</t>
  </si>
  <si>
    <t xml:space="preserve"> SLOVENSKÝ SUPERPOHÁR MLADÝCH HASIČOV V DISCIPLÍNACH CTIF - 1. ročník</t>
  </si>
  <si>
    <t xml:space="preserve"> VIKARTOVCE okres Poprad - 21.6.2026</t>
  </si>
  <si>
    <t xml:space="preserve"> štafetový beh na 400 m</t>
  </si>
  <si>
    <t>Ondrej Klimo, Dušan Brutovský - sčítací komisári  SSP</t>
  </si>
  <si>
    <t>Súťaž 10-členných družstiev   mladých hasičov a hasičiek   O putovné poháre riaditeľky ZŠ s MŠ Vikartovce</t>
  </si>
  <si>
    <t>PREHĽAD VÍŤAZOV</t>
  </si>
  <si>
    <t>Rok</t>
  </si>
  <si>
    <t>Roč</t>
  </si>
  <si>
    <t xml:space="preserve">starší </t>
  </si>
  <si>
    <t>čas</t>
  </si>
  <si>
    <t xml:space="preserve">počet </t>
  </si>
  <si>
    <t>staršie</t>
  </si>
  <si>
    <t>počet</t>
  </si>
  <si>
    <t>mladší</t>
  </si>
  <si>
    <t>mladšie</t>
  </si>
  <si>
    <t>Spolu</t>
  </si>
  <si>
    <t>ník</t>
  </si>
  <si>
    <t>chlapci</t>
  </si>
  <si>
    <t xml:space="preserve"> KMH</t>
  </si>
  <si>
    <t xml:space="preserve"> dievčatá</t>
  </si>
  <si>
    <t>KMH</t>
  </si>
  <si>
    <t xml:space="preserve"> chlapci</t>
  </si>
  <si>
    <t>dievčatá</t>
  </si>
  <si>
    <t>DHZ ZŠ Šuňava</t>
  </si>
  <si>
    <t>DHZ ZŠ Šuňava I.</t>
  </si>
  <si>
    <t>DHZ Batizovce</t>
  </si>
  <si>
    <t>DHZ ZŠ Šuňava II.</t>
  </si>
  <si>
    <t>DHZ ZŠ Šuňava VI.</t>
  </si>
  <si>
    <t>DHZ ZŠŠuňava V.</t>
  </si>
  <si>
    <t>DHZ ZŠ Šuňava III.</t>
  </si>
  <si>
    <t>DHZ ZŠ Šuňava V.</t>
  </si>
  <si>
    <t>DHZ ZŠŠuňava I.</t>
  </si>
  <si>
    <t>DHZ Spišské Bystré</t>
  </si>
  <si>
    <t>DHZ Gánovce</t>
  </si>
  <si>
    <t>DHZ Spišská Teplica II.</t>
  </si>
  <si>
    <t>Štrba I.</t>
  </si>
  <si>
    <t>Šuňava II.</t>
  </si>
  <si>
    <t>Šuňava III.</t>
  </si>
  <si>
    <t>Šuňava  I</t>
  </si>
  <si>
    <t>v  r. 2016 do 2023 boli rozdelení kategórie - mladší a starší</t>
  </si>
  <si>
    <t>časy vyznačené tmavo - najlepšie dosiahnuté časy v histórii súťaže</t>
  </si>
  <si>
    <t>Ondrej Klimo - sčítací komisár POMH</t>
  </si>
  <si>
    <t>od r. 2024 súťažia 10-členné družstvá v disciplínach  CTIF, v rokch 2015 - 2023 5-členné tímy</t>
  </si>
  <si>
    <t xml:space="preserve">2024 - </t>
  </si>
  <si>
    <t>súčet časov štafetový beh na 400 m a štafeta dvojíc</t>
  </si>
  <si>
    <t>2025 - súčet časov štafetový beh na 400 m útok CTIF a útok s vodou</t>
  </si>
  <si>
    <t>2026 - súčet časov štafetový beh na 400 m s prekážkami, požiarny útok CTIF, útok s vodou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</si>
</sst>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color theme="1"/>
      <name val="Arial"/>
      <charset val="238"/>
    </font>
    <font>
      <b/>
      <sz val="10"/>
      <color rgb="FFFFFFFF"/>
      <name val="Arial"/>
      <charset val="238"/>
    </font>
    <font>
      <b/>
      <sz val="10"/>
      <color theme="1"/>
      <name val="Arial"/>
      <charset val="238"/>
    </font>
    <font>
      <sz val="10"/>
      <color rgb="FFCC0000"/>
      <name val="Arial"/>
      <charset val="238"/>
    </font>
    <font>
      <i/>
      <sz val="10"/>
      <color rgb="FF808080"/>
      <name val="Arial"/>
      <charset val="238"/>
    </font>
    <font>
      <sz val="10"/>
      <color rgb="FF006600"/>
      <name val="Arial"/>
      <charset val="238"/>
    </font>
    <font>
      <b/>
      <sz val="18"/>
      <color theme="1"/>
      <name val="Arial"/>
      <charset val="238"/>
    </font>
    <font>
      <b/>
      <sz val="24"/>
      <color theme="1"/>
      <name val="Arial"/>
      <charset val="238"/>
    </font>
    <font>
      <b/>
      <sz val="12"/>
      <color theme="1"/>
      <name val="Arial"/>
      <charset val="238"/>
    </font>
    <font>
      <u/>
      <sz val="10"/>
      <color rgb="FF0000EE"/>
      <name val="Arial"/>
      <charset val="238"/>
    </font>
    <font>
      <sz val="10"/>
      <color rgb="FF996600"/>
      <name val="Arial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rgb="FF333333"/>
      <name val="Arial"/>
      <charset val="238"/>
    </font>
    <font>
      <b/>
      <i/>
      <u/>
      <sz val="10"/>
      <color theme="1"/>
      <name val="Arial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Arial Black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  <font>
      <sz val="12"/>
      <color rgb="FFFF0000"/>
      <name val="Arial CE"/>
      <family val="2"/>
      <charset val="238"/>
    </font>
    <font>
      <sz val="12"/>
      <color rgb="FF80800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11"/>
      <name val="Cambria"/>
      <family val="1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b/>
      <sz val="20"/>
      <color rgb="FF00B050"/>
      <name val="Arial CE"/>
      <family val="2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sz val="9"/>
      <color rgb="FF000000"/>
      <name val="Calibri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charset val="238"/>
    </font>
    <font>
      <sz val="12"/>
      <color rgb="FFFF0000"/>
      <name val="Arial Black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99CCFF"/>
        <bgColor rgb="FFADB9CA"/>
      </patternFill>
    </fill>
    <fill>
      <patternFill patternType="solid">
        <fgColor rgb="FFFFCC00"/>
        <bgColor rgb="FFFFDE59"/>
      </patternFill>
    </fill>
    <fill>
      <patternFill patternType="solid">
        <fgColor rgb="FFFF0000"/>
        <bgColor rgb="FFCC0000"/>
      </patternFill>
    </fill>
    <fill>
      <patternFill patternType="solid">
        <fgColor rgb="FFCCFFFF"/>
        <bgColor rgb="FFCCFFCC"/>
      </patternFill>
    </fill>
    <fill>
      <patternFill patternType="solid">
        <fgColor theme="0"/>
        <bgColor rgb="FFFFFFCC"/>
      </patternFill>
    </fill>
    <fill>
      <patternFill patternType="solid">
        <fgColor theme="3" tint="0.59987182226020086"/>
        <bgColor rgb="FF99CCFF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27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0" borderId="0"/>
    <xf numFmtId="0" fontId="43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3" fillId="0" borderId="0"/>
    <xf numFmtId="0" fontId="15" fillId="8" borderId="1" applyProtection="0"/>
    <xf numFmtId="0" fontId="16" fillId="0" borderId="0" applyBorder="0" applyProtection="0"/>
    <xf numFmtId="0" fontId="43" fillId="0" borderId="0" applyBorder="0" applyProtection="0"/>
    <xf numFmtId="0" fontId="43" fillId="0" borderId="0" applyBorder="0" applyProtection="0"/>
    <xf numFmtId="0" fontId="3" fillId="0" borderId="0" applyBorder="0" applyProtection="0"/>
  </cellStyleXfs>
  <cellXfs count="189">
    <xf numFmtId="0" fontId="0" fillId="0" borderId="0" xfId="0"/>
    <xf numFmtId="0" fontId="11" fillId="0" borderId="0" xfId="15"/>
    <xf numFmtId="0" fontId="21" fillId="9" borderId="23" xfId="21" applyFont="1" applyFill="1" applyBorder="1" applyAlignment="1">
      <alignment horizontal="center"/>
    </xf>
    <xf numFmtId="0" fontId="21" fillId="0" borderId="24" xfId="21" applyFont="1" applyBorder="1" applyAlignment="1">
      <alignment horizontal="center"/>
    </xf>
    <xf numFmtId="0" fontId="21" fillId="0" borderId="28" xfId="21" applyFont="1" applyBorder="1"/>
    <xf numFmtId="1" fontId="22" fillId="0" borderId="27" xfId="21" applyNumberFormat="1" applyFont="1" applyBorder="1" applyAlignment="1">
      <alignment horizontal="center"/>
    </xf>
    <xf numFmtId="2" fontId="22" fillId="0" borderId="27" xfId="21" applyNumberFormat="1" applyFont="1" applyBorder="1" applyAlignment="1">
      <alignment horizontal="center"/>
    </xf>
    <xf numFmtId="2" fontId="22" fillId="0" borderId="25" xfId="21" applyNumberFormat="1" applyFont="1" applyBorder="1" applyAlignment="1">
      <alignment horizontal="center"/>
    </xf>
    <xf numFmtId="2" fontId="21" fillId="0" borderId="28" xfId="21" applyNumberFormat="1" applyFont="1" applyBorder="1" applyAlignment="1">
      <alignment horizontal="center"/>
    </xf>
    <xf numFmtId="2" fontId="21" fillId="0" borderId="26" xfId="21" applyNumberFormat="1" applyFont="1" applyBorder="1" applyAlignment="1">
      <alignment horizontal="center"/>
    </xf>
    <xf numFmtId="2" fontId="21" fillId="0" borderId="27" xfId="21" applyNumberFormat="1" applyFont="1" applyBorder="1" applyAlignment="1">
      <alignment horizontal="center"/>
    </xf>
    <xf numFmtId="2" fontId="21" fillId="0" borderId="44" xfId="21" applyNumberFormat="1" applyFont="1" applyBorder="1" applyAlignment="1">
      <alignment horizontal="center"/>
    </xf>
    <xf numFmtId="2" fontId="22" fillId="0" borderId="26" xfId="21" applyNumberFormat="1" applyFont="1" applyBorder="1" applyAlignment="1">
      <alignment horizontal="center"/>
    </xf>
    <xf numFmtId="0" fontId="22" fillId="0" borderId="27" xfId="21" applyFont="1" applyBorder="1" applyAlignment="1">
      <alignment horizontal="center"/>
    </xf>
    <xf numFmtId="2" fontId="23" fillId="0" borderId="28" xfId="21" applyNumberFormat="1" applyFont="1" applyBorder="1" applyAlignment="1">
      <alignment horizontal="center"/>
    </xf>
    <xf numFmtId="2" fontId="24" fillId="0" borderId="24" xfId="21" applyNumberFormat="1" applyFont="1" applyBorder="1" applyAlignment="1">
      <alignment horizontal="center"/>
    </xf>
    <xf numFmtId="0" fontId="21" fillId="0" borderId="16" xfId="21" applyFont="1" applyBorder="1" applyAlignment="1">
      <alignment horizontal="center"/>
    </xf>
    <xf numFmtId="0" fontId="21" fillId="0" borderId="20" xfId="21" applyFont="1" applyBorder="1"/>
    <xf numFmtId="1" fontId="22" fillId="0" borderId="19" xfId="21" applyNumberFormat="1" applyFont="1" applyBorder="1" applyAlignment="1">
      <alignment horizontal="center"/>
    </xf>
    <xf numFmtId="2" fontId="22" fillId="0" borderId="19" xfId="21" applyNumberFormat="1" applyFont="1" applyBorder="1" applyAlignment="1">
      <alignment horizontal="center"/>
    </xf>
    <xf numFmtId="2" fontId="21" fillId="0" borderId="36" xfId="21" applyNumberFormat="1" applyFont="1" applyBorder="1" applyAlignment="1">
      <alignment horizontal="center"/>
    </xf>
    <xf numFmtId="2" fontId="22" fillId="0" borderId="18" xfId="21" applyNumberFormat="1" applyFont="1" applyBorder="1" applyAlignment="1">
      <alignment horizontal="center"/>
    </xf>
    <xf numFmtId="0" fontId="22" fillId="0" borderId="19" xfId="21" applyFont="1" applyBorder="1" applyAlignment="1">
      <alignment horizontal="center"/>
    </xf>
    <xf numFmtId="2" fontId="21" fillId="0" borderId="18" xfId="21" applyNumberFormat="1" applyFont="1" applyBorder="1" applyAlignment="1">
      <alignment horizontal="center"/>
    </xf>
    <xf numFmtId="2" fontId="21" fillId="0" borderId="19" xfId="21" applyNumberFormat="1" applyFont="1" applyBorder="1" applyAlignment="1">
      <alignment horizontal="center"/>
    </xf>
    <xf numFmtId="2" fontId="23" fillId="0" borderId="20" xfId="21" applyNumberFormat="1" applyFont="1" applyBorder="1" applyAlignment="1">
      <alignment horizontal="center"/>
    </xf>
    <xf numFmtId="2" fontId="24" fillId="0" borderId="16" xfId="21" applyNumberFormat="1" applyFont="1" applyBorder="1" applyAlignment="1">
      <alignment horizontal="center"/>
    </xf>
    <xf numFmtId="2" fontId="21" fillId="0" borderId="20" xfId="21" applyNumberFormat="1" applyFont="1" applyBorder="1" applyAlignment="1">
      <alignment horizontal="center"/>
    </xf>
    <xf numFmtId="1" fontId="22" fillId="0" borderId="12" xfId="21" applyNumberFormat="1" applyFont="1" applyBorder="1" applyAlignment="1">
      <alignment horizontal="center"/>
    </xf>
    <xf numFmtId="2" fontId="22" fillId="0" borderId="13" xfId="21" applyNumberFormat="1" applyFont="1" applyBorder="1" applyAlignment="1">
      <alignment horizontal="center"/>
    </xf>
    <xf numFmtId="1" fontId="22" fillId="0" borderId="13" xfId="21" applyNumberFormat="1" applyFont="1" applyBorder="1" applyAlignment="1">
      <alignment horizontal="center"/>
    </xf>
    <xf numFmtId="2" fontId="22" fillId="0" borderId="11" xfId="21" applyNumberFormat="1" applyFont="1" applyBorder="1" applyAlignment="1">
      <alignment horizontal="center"/>
    </xf>
    <xf numFmtId="2" fontId="21" fillId="0" borderId="14" xfId="21" applyNumberFormat="1" applyFont="1" applyBorder="1" applyAlignment="1">
      <alignment horizontal="center"/>
    </xf>
    <xf numFmtId="2" fontId="21" fillId="0" borderId="29" xfId="21" applyNumberFormat="1" applyFont="1" applyBorder="1" applyAlignment="1">
      <alignment horizontal="center"/>
    </xf>
    <xf numFmtId="2" fontId="21" fillId="14" borderId="27" xfId="21" applyNumberFormat="1" applyFont="1" applyFill="1" applyBorder="1" applyAlignment="1">
      <alignment horizontal="center"/>
    </xf>
    <xf numFmtId="2" fontId="22" fillId="14" borderId="27" xfId="21" applyNumberFormat="1" applyFont="1" applyFill="1" applyBorder="1" applyAlignment="1">
      <alignment horizontal="center"/>
    </xf>
    <xf numFmtId="2" fontId="22" fillId="0" borderId="24" xfId="21" applyNumberFormat="1" applyFont="1" applyBorder="1" applyAlignment="1">
      <alignment horizontal="center"/>
    </xf>
    <xf numFmtId="2" fontId="23" fillId="0" borderId="23" xfId="21" applyNumberFormat="1" applyFont="1" applyBorder="1" applyAlignment="1">
      <alignment horizontal="center"/>
    </xf>
    <xf numFmtId="1" fontId="22" fillId="0" borderId="26" xfId="21" applyNumberFormat="1" applyFont="1" applyBorder="1" applyAlignment="1">
      <alignment horizontal="center"/>
    </xf>
    <xf numFmtId="1" fontId="22" fillId="0" borderId="18" xfId="21" applyNumberFormat="1" applyFont="1" applyBorder="1" applyAlignment="1">
      <alignment horizontal="center"/>
    </xf>
    <xf numFmtId="2" fontId="21" fillId="14" borderId="19" xfId="21" applyNumberFormat="1" applyFont="1" applyFill="1" applyBorder="1" applyAlignment="1">
      <alignment horizontal="center"/>
    </xf>
    <xf numFmtId="2" fontId="21" fillId="0" borderId="21" xfId="21" applyNumberFormat="1" applyFont="1" applyBorder="1" applyAlignment="1">
      <alignment horizontal="center"/>
    </xf>
    <xf numFmtId="2" fontId="22" fillId="14" borderId="19" xfId="21" applyNumberFormat="1" applyFont="1" applyFill="1" applyBorder="1" applyAlignment="1">
      <alignment horizontal="center"/>
    </xf>
    <xf numFmtId="2" fontId="22" fillId="0" borderId="16" xfId="21" applyNumberFormat="1" applyFont="1" applyBorder="1" applyAlignment="1">
      <alignment horizontal="center"/>
    </xf>
    <xf numFmtId="2" fontId="23" fillId="0" borderId="15" xfId="21" applyNumberFormat="1" applyFont="1" applyBorder="1" applyAlignment="1">
      <alignment horizontal="center"/>
    </xf>
    <xf numFmtId="0" fontId="21" fillId="0" borderId="9" xfId="21" applyFont="1" applyBorder="1" applyAlignment="1">
      <alignment horizontal="center"/>
    </xf>
    <xf numFmtId="0" fontId="21" fillId="0" borderId="8" xfId="21" applyFont="1" applyBorder="1"/>
    <xf numFmtId="1" fontId="22" fillId="0" borderId="6" xfId="21" applyNumberFormat="1" applyFont="1" applyBorder="1" applyAlignment="1">
      <alignment horizontal="center"/>
    </xf>
    <xf numFmtId="2" fontId="22" fillId="0" borderId="7" xfId="21" applyNumberFormat="1" applyFont="1" applyBorder="1" applyAlignment="1">
      <alignment horizontal="center"/>
    </xf>
    <xf numFmtId="1" fontId="22" fillId="0" borderId="7" xfId="21" applyNumberFormat="1" applyFont="1" applyBorder="1" applyAlignment="1">
      <alignment horizontal="center"/>
    </xf>
    <xf numFmtId="2" fontId="22" fillId="0" borderId="33" xfId="21" applyNumberFormat="1" applyFont="1" applyBorder="1" applyAlignment="1">
      <alignment horizontal="center"/>
    </xf>
    <xf numFmtId="2" fontId="21" fillId="0" borderId="45" xfId="21" applyNumberFormat="1" applyFont="1" applyBorder="1" applyAlignment="1">
      <alignment horizontal="center"/>
    </xf>
    <xf numFmtId="2" fontId="21" fillId="0" borderId="6" xfId="21" applyNumberFormat="1" applyFont="1" applyBorder="1" applyAlignment="1">
      <alignment horizontal="center"/>
    </xf>
    <xf numFmtId="2" fontId="21" fillId="0" borderId="7" xfId="21" applyNumberFormat="1" applyFont="1" applyBorder="1" applyAlignment="1">
      <alignment horizontal="center"/>
    </xf>
    <xf numFmtId="2" fontId="21" fillId="0" borderId="10" xfId="21" applyNumberFormat="1" applyFont="1" applyBorder="1" applyAlignment="1">
      <alignment horizontal="center"/>
    </xf>
    <xf numFmtId="2" fontId="22" fillId="0" borderId="6" xfId="21" applyNumberFormat="1" applyFont="1" applyBorder="1" applyAlignment="1">
      <alignment horizontal="center"/>
    </xf>
    <xf numFmtId="0" fontId="22" fillId="0" borderId="7" xfId="21" applyFont="1" applyBorder="1" applyAlignment="1">
      <alignment horizontal="center"/>
    </xf>
    <xf numFmtId="2" fontId="21" fillId="0" borderId="8" xfId="21" applyNumberFormat="1" applyFont="1" applyBorder="1" applyAlignment="1">
      <alignment horizontal="center"/>
    </xf>
    <xf numFmtId="2" fontId="21" fillId="14" borderId="7" xfId="21" applyNumberFormat="1" applyFont="1" applyFill="1" applyBorder="1" applyAlignment="1">
      <alignment horizontal="center"/>
    </xf>
    <xf numFmtId="2" fontId="22" fillId="14" borderId="7" xfId="21" applyNumberFormat="1" applyFont="1" applyFill="1" applyBorder="1" applyAlignment="1">
      <alignment horizontal="center"/>
    </xf>
    <xf numFmtId="2" fontId="22" fillId="0" borderId="9" xfId="21" applyNumberFormat="1" applyFont="1" applyBorder="1" applyAlignment="1">
      <alignment horizontal="center"/>
    </xf>
    <xf numFmtId="2" fontId="21" fillId="0" borderId="46" xfId="21" applyNumberFormat="1" applyFont="1" applyBorder="1" applyAlignment="1">
      <alignment horizontal="center"/>
    </xf>
    <xf numFmtId="2" fontId="23" fillId="0" borderId="47" xfId="21" applyNumberFormat="1" applyFont="1" applyBorder="1" applyAlignment="1">
      <alignment horizontal="center"/>
    </xf>
    <xf numFmtId="2" fontId="24" fillId="0" borderId="9" xfId="21" applyNumberFormat="1" applyFont="1" applyBorder="1" applyAlignment="1">
      <alignment horizontal="center"/>
    </xf>
    <xf numFmtId="0" fontId="43" fillId="0" borderId="0" xfId="16"/>
    <xf numFmtId="0" fontId="35" fillId="0" borderId="0" xfId="16" applyFont="1" applyAlignment="1">
      <alignment horizontal="center"/>
    </xf>
    <xf numFmtId="49" fontId="25" fillId="15" borderId="2" xfId="16" applyNumberFormat="1" applyFont="1" applyFill="1" applyBorder="1" applyAlignment="1">
      <alignment horizontal="center"/>
    </xf>
    <xf numFmtId="49" fontId="26" fillId="15" borderId="13" xfId="16" applyNumberFormat="1" applyFont="1" applyFill="1" applyBorder="1" applyAlignment="1">
      <alignment horizontal="center"/>
    </xf>
    <xf numFmtId="49" fontId="26" fillId="15" borderId="11" xfId="16" applyNumberFormat="1" applyFont="1" applyFill="1" applyBorder="1" applyAlignment="1">
      <alignment horizontal="center"/>
    </xf>
    <xf numFmtId="49" fontId="32" fillId="15" borderId="11" xfId="16" applyNumberFormat="1" applyFont="1" applyFill="1" applyBorder="1" applyAlignment="1">
      <alignment horizontal="center"/>
    </xf>
    <xf numFmtId="49" fontId="26" fillId="15" borderId="52" xfId="16" applyNumberFormat="1" applyFont="1" applyFill="1" applyBorder="1" applyAlignment="1">
      <alignment horizontal="center"/>
    </xf>
    <xf numFmtId="49" fontId="25" fillId="15" borderId="48" xfId="16" applyNumberFormat="1" applyFont="1" applyFill="1" applyBorder="1" applyAlignment="1">
      <alignment horizontal="center"/>
    </xf>
    <xf numFmtId="49" fontId="28" fillId="0" borderId="49" xfId="16" applyNumberFormat="1" applyFont="1" applyBorder="1" applyAlignment="1">
      <alignment horizontal="center"/>
    </xf>
    <xf numFmtId="49" fontId="28" fillId="14" borderId="22" xfId="16" applyNumberFormat="1" applyFont="1" applyFill="1" applyBorder="1" applyAlignment="1">
      <alignment horizontal="center"/>
    </xf>
    <xf numFmtId="49" fontId="28" fillId="0" borderId="51" xfId="16" applyNumberFormat="1" applyFont="1" applyBorder="1" applyAlignment="1">
      <alignment horizontal="center"/>
    </xf>
    <xf numFmtId="49" fontId="28" fillId="0" borderId="22" xfId="16" applyNumberFormat="1" applyFont="1" applyBorder="1" applyAlignment="1">
      <alignment horizontal="center"/>
    </xf>
    <xf numFmtId="49" fontId="25" fillId="15" borderId="31" xfId="16" applyNumberFormat="1" applyFont="1" applyFill="1" applyBorder="1" applyAlignment="1">
      <alignment horizontal="center"/>
    </xf>
    <xf numFmtId="49" fontId="36" fillId="0" borderId="32" xfId="16" applyNumberFormat="1" applyFont="1" applyBorder="1" applyAlignment="1">
      <alignment horizontal="center"/>
    </xf>
    <xf numFmtId="49" fontId="28" fillId="14" borderId="50" xfId="16" applyNumberFormat="1" applyFont="1" applyFill="1" applyBorder="1" applyAlignment="1">
      <alignment horizontal="center"/>
    </xf>
    <xf numFmtId="49" fontId="28" fillId="0" borderId="50" xfId="16" applyNumberFormat="1" applyFont="1" applyBorder="1" applyAlignment="1">
      <alignment horizontal="center"/>
    </xf>
    <xf numFmtId="49" fontId="25" fillId="15" borderId="23" xfId="16" applyNumberFormat="1" applyFont="1" applyFill="1" applyBorder="1" applyAlignment="1">
      <alignment horizontal="center"/>
    </xf>
    <xf numFmtId="49" fontId="29" fillId="14" borderId="23" xfId="16" applyNumberFormat="1" applyFont="1" applyFill="1" applyBorder="1" applyAlignment="1">
      <alignment horizontal="center"/>
    </xf>
    <xf numFmtId="1" fontId="25" fillId="0" borderId="24" xfId="16" applyNumberFormat="1" applyFont="1" applyBorder="1" applyAlignment="1">
      <alignment horizontal="center"/>
    </xf>
    <xf numFmtId="1" fontId="25" fillId="0" borderId="29" xfId="16" applyNumberFormat="1" applyFont="1" applyBorder="1" applyAlignment="1">
      <alignment horizontal="center"/>
    </xf>
    <xf numFmtId="1" fontId="25" fillId="0" borderId="25" xfId="16" applyNumberFormat="1" applyFont="1" applyBorder="1" applyAlignment="1">
      <alignment horizontal="center"/>
    </xf>
    <xf numFmtId="1" fontId="25" fillId="0" borderId="27" xfId="16" applyNumberFormat="1" applyFont="1" applyBorder="1" applyAlignment="1">
      <alignment horizontal="center"/>
    </xf>
    <xf numFmtId="1" fontId="25" fillId="0" borderId="23" xfId="16" applyNumberFormat="1" applyFont="1" applyBorder="1" applyAlignment="1">
      <alignment horizontal="center"/>
    </xf>
    <xf numFmtId="49" fontId="29" fillId="14" borderId="15" xfId="16" applyNumberFormat="1" applyFont="1" applyFill="1" applyBorder="1" applyAlignment="1">
      <alignment horizontal="center"/>
    </xf>
    <xf numFmtId="1" fontId="25" fillId="0" borderId="16" xfId="16" applyNumberFormat="1" applyFont="1" applyBorder="1" applyAlignment="1">
      <alignment horizontal="center"/>
    </xf>
    <xf numFmtId="1" fontId="25" fillId="0" borderId="21" xfId="16" applyNumberFormat="1" applyFont="1" applyBorder="1" applyAlignment="1">
      <alignment horizontal="center"/>
    </xf>
    <xf numFmtId="1" fontId="25" fillId="0" borderId="17" xfId="16" applyNumberFormat="1" applyFont="1" applyBorder="1" applyAlignment="1">
      <alignment horizontal="center"/>
    </xf>
    <xf numFmtId="1" fontId="25" fillId="0" borderId="19" xfId="16" applyNumberFormat="1" applyFont="1" applyBorder="1" applyAlignment="1">
      <alignment horizontal="center"/>
    </xf>
    <xf numFmtId="49" fontId="31" fillId="15" borderId="3" xfId="16" applyNumberFormat="1" applyFont="1" applyFill="1" applyBorder="1" applyAlignment="1">
      <alignment horizontal="center"/>
    </xf>
    <xf numFmtId="49" fontId="28" fillId="15" borderId="3" xfId="16" applyNumberFormat="1" applyFont="1" applyFill="1" applyBorder="1"/>
    <xf numFmtId="0" fontId="28" fillId="15" borderId="35" xfId="16" applyFont="1" applyFill="1" applyBorder="1" applyAlignment="1">
      <alignment horizontal="center"/>
    </xf>
    <xf numFmtId="0" fontId="28" fillId="15" borderId="5" xfId="16" applyFont="1" applyFill="1" applyBorder="1" applyAlignment="1">
      <alignment horizontal="center"/>
    </xf>
    <xf numFmtId="0" fontId="28" fillId="15" borderId="4" xfId="16" applyFont="1" applyFill="1" applyBorder="1" applyAlignment="1">
      <alignment horizontal="center"/>
    </xf>
    <xf numFmtId="0" fontId="28" fillId="15" borderId="30" xfId="16" applyFont="1" applyFill="1" applyBorder="1" applyAlignment="1">
      <alignment horizontal="center"/>
    </xf>
    <xf numFmtId="49" fontId="31" fillId="0" borderId="0" xfId="16" applyNumberFormat="1" applyFont="1" applyAlignment="1">
      <alignment horizontal="center"/>
    </xf>
    <xf numFmtId="49" fontId="37" fillId="0" borderId="0" xfId="16" applyNumberFormat="1" applyFont="1"/>
    <xf numFmtId="0" fontId="40" fillId="0" borderId="0" xfId="16" applyFont="1" applyAlignment="1">
      <alignment horizontal="center"/>
    </xf>
    <xf numFmtId="0" fontId="25" fillId="0" borderId="0" xfId="16" applyFont="1"/>
    <xf numFmtId="0" fontId="41" fillId="0" borderId="0" xfId="16" applyFont="1"/>
    <xf numFmtId="0" fontId="14" fillId="0" borderId="0" xfId="16" applyFont="1" applyAlignment="1">
      <alignment horizontal="center"/>
    </xf>
    <xf numFmtId="0" fontId="17" fillId="0" borderId="0" xfId="16" applyFont="1"/>
    <xf numFmtId="0" fontId="45" fillId="0" borderId="0" xfId="15" applyFont="1"/>
    <xf numFmtId="0" fontId="46" fillId="0" borderId="0" xfId="15" applyFont="1"/>
    <xf numFmtId="49" fontId="21" fillId="0" borderId="28" xfId="21" applyNumberFormat="1" applyFont="1" applyBorder="1" applyAlignment="1">
      <alignment horizontal="center"/>
    </xf>
    <xf numFmtId="0" fontId="21" fillId="0" borderId="20" xfId="21" applyFont="1" applyBorder="1" applyAlignment="1">
      <alignment horizontal="center"/>
    </xf>
    <xf numFmtId="49" fontId="21" fillId="0" borderId="20" xfId="21" applyNumberFormat="1" applyFont="1" applyBorder="1" applyAlignment="1">
      <alignment horizontal="center"/>
    </xf>
    <xf numFmtId="0" fontId="21" fillId="0" borderId="28" xfId="21" applyFont="1" applyBorder="1" applyAlignment="1">
      <alignment horizontal="center"/>
    </xf>
    <xf numFmtId="0" fontId="21" fillId="0" borderId="8" xfId="21" applyFont="1" applyBorder="1" applyAlignment="1">
      <alignment horizontal="center"/>
    </xf>
    <xf numFmtId="0" fontId="21" fillId="11" borderId="3" xfId="21" applyFont="1" applyFill="1" applyBorder="1" applyAlignment="1">
      <alignment horizontal="center"/>
    </xf>
    <xf numFmtId="0" fontId="20" fillId="13" borderId="37" xfId="21" applyFont="1" applyFill="1" applyBorder="1" applyAlignment="1">
      <alignment horizontal="center" vertical="center"/>
    </xf>
    <xf numFmtId="0" fontId="20" fillId="13" borderId="40" xfId="21" applyFont="1" applyFill="1" applyBorder="1" applyAlignment="1">
      <alignment horizontal="center" wrapText="1"/>
    </xf>
    <xf numFmtId="0" fontId="20" fillId="11" borderId="3" xfId="21" applyFont="1" applyFill="1" applyBorder="1" applyAlignment="1">
      <alignment horizontal="center"/>
    </xf>
    <xf numFmtId="0" fontId="20" fillId="9" borderId="41" xfId="21" applyFont="1" applyFill="1" applyBorder="1" applyAlignment="1">
      <alignment horizontal="center" wrapText="1"/>
    </xf>
    <xf numFmtId="0" fontId="20" fillId="9" borderId="35" xfId="21" applyFont="1" applyFill="1" applyBorder="1" applyAlignment="1">
      <alignment horizontal="center" wrapText="1"/>
    </xf>
    <xf numFmtId="0" fontId="20" fillId="11" borderId="30" xfId="21" applyFont="1" applyFill="1" applyBorder="1" applyAlignment="1">
      <alignment horizontal="center" wrapText="1"/>
    </xf>
    <xf numFmtId="0" fontId="20" fillId="9" borderId="34" xfId="21" applyFont="1" applyFill="1" applyBorder="1" applyAlignment="1">
      <alignment horizontal="center" wrapText="1"/>
    </xf>
    <xf numFmtId="0" fontId="20" fillId="9" borderId="42" xfId="21" applyFont="1" applyFill="1" applyBorder="1" applyAlignment="1">
      <alignment horizontal="center" wrapText="1"/>
    </xf>
    <xf numFmtId="0" fontId="20" fillId="12" borderId="3" xfId="21" applyFont="1" applyFill="1" applyBorder="1" applyAlignment="1">
      <alignment horizontal="center" vertical="center" wrapText="1"/>
    </xf>
    <xf numFmtId="0" fontId="20" fillId="11" borderId="2" xfId="21" applyFont="1" applyFill="1" applyBorder="1" applyAlignment="1">
      <alignment horizontal="center" wrapText="1"/>
    </xf>
    <xf numFmtId="0" fontId="20" fillId="9" borderId="22" xfId="21" applyFont="1" applyFill="1" applyBorder="1" applyAlignment="1">
      <alignment horizontal="center" wrapText="1"/>
    </xf>
    <xf numFmtId="0" fontId="20" fillId="11" borderId="43" xfId="21" applyFont="1" applyFill="1" applyBorder="1" applyAlignment="1">
      <alignment horizontal="center" wrapText="1"/>
    </xf>
    <xf numFmtId="0" fontId="20" fillId="9" borderId="3" xfId="21" applyFont="1" applyFill="1" applyBorder="1" applyAlignment="1">
      <alignment horizontal="center" vertical="center"/>
    </xf>
    <xf numFmtId="0" fontId="20" fillId="9" borderId="39" xfId="21" applyFont="1" applyFill="1" applyBorder="1" applyAlignment="1">
      <alignment horizontal="center" wrapText="1"/>
    </xf>
    <xf numFmtId="0" fontId="20" fillId="9" borderId="40" xfId="21" applyFont="1" applyFill="1" applyBorder="1" applyAlignment="1">
      <alignment horizontal="center" vertical="center"/>
    </xf>
    <xf numFmtId="0" fontId="11" fillId="0" borderId="0" xfId="15" applyAlignment="1">
      <alignment horizontal="center"/>
    </xf>
    <xf numFmtId="0" fontId="44" fillId="0" borderId="0" xfId="15" applyFont="1" applyAlignment="1">
      <alignment horizontal="center"/>
    </xf>
    <xf numFmtId="0" fontId="18" fillId="0" borderId="0" xfId="15" applyFont="1" applyAlignment="1">
      <alignment horizontal="center"/>
    </xf>
    <xf numFmtId="0" fontId="11" fillId="0" borderId="38" xfId="15" applyBorder="1" applyAlignment="1">
      <alignment horizontal="center"/>
    </xf>
    <xf numFmtId="0" fontId="19" fillId="10" borderId="3" xfId="21" applyFont="1" applyFill="1" applyBorder="1" applyAlignment="1">
      <alignment horizontal="center"/>
    </xf>
    <xf numFmtId="0" fontId="25" fillId="0" borderId="0" xfId="16" applyFont="1" applyAlignment="1">
      <alignment horizontal="center"/>
    </xf>
    <xf numFmtId="0" fontId="30" fillId="15" borderId="3" xfId="16" applyFont="1" applyFill="1" applyBorder="1" applyAlignment="1">
      <alignment horizontal="center"/>
    </xf>
    <xf numFmtId="0" fontId="33" fillId="0" borderId="0" xfId="16" applyFont="1" applyAlignment="1">
      <alignment horizontal="left"/>
    </xf>
    <xf numFmtId="0" fontId="42" fillId="0" borderId="0" xfId="16" applyFont="1" applyAlignment="1">
      <alignment horizontal="left"/>
    </xf>
    <xf numFmtId="0" fontId="17" fillId="0" borderId="0" xfId="16" applyFont="1" applyAlignment="1">
      <alignment horizontal="left"/>
    </xf>
    <xf numFmtId="0" fontId="34" fillId="0" borderId="0" xfId="16" applyFont="1" applyAlignment="1">
      <alignment horizontal="center"/>
    </xf>
    <xf numFmtId="49" fontId="30" fillId="14" borderId="2" xfId="16" applyNumberFormat="1" applyFont="1" applyFill="1" applyBorder="1" applyAlignment="1">
      <alignment horizontal="center" vertical="center"/>
    </xf>
    <xf numFmtId="49" fontId="30" fillId="14" borderId="48" xfId="16" applyNumberFormat="1" applyFont="1" applyFill="1" applyBorder="1" applyAlignment="1">
      <alignment horizontal="center" vertical="center"/>
    </xf>
    <xf numFmtId="49" fontId="27" fillId="14" borderId="31" xfId="16" applyNumberFormat="1" applyFont="1" applyFill="1" applyBorder="1" applyAlignment="1">
      <alignment horizontal="center" vertical="center"/>
    </xf>
    <xf numFmtId="0" fontId="25" fillId="15" borderId="3" xfId="16" applyFont="1" applyFill="1" applyBorder="1" applyAlignment="1">
      <alignment horizontal="center"/>
    </xf>
    <xf numFmtId="0" fontId="30" fillId="0" borderId="0" xfId="0" applyFont="1"/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16" borderId="53" xfId="0" applyFont="1" applyFill="1" applyBorder="1"/>
    <xf numFmtId="0" fontId="25" fillId="16" borderId="54" xfId="0" applyFont="1" applyFill="1" applyBorder="1" applyAlignment="1">
      <alignment horizontal="center"/>
    </xf>
    <xf numFmtId="0" fontId="25" fillId="16" borderId="55" xfId="0" applyFont="1" applyFill="1" applyBorder="1" applyAlignment="1">
      <alignment horizontal="center"/>
    </xf>
    <xf numFmtId="0" fontId="25" fillId="16" borderId="56" xfId="0" applyFont="1" applyFill="1" applyBorder="1" applyAlignment="1">
      <alignment horizontal="center"/>
    </xf>
    <xf numFmtId="0" fontId="25" fillId="16" borderId="57" xfId="0" applyFont="1" applyFill="1" applyBorder="1" applyAlignment="1">
      <alignment horizontal="center"/>
    </xf>
    <xf numFmtId="0" fontId="25" fillId="16" borderId="58" xfId="0" applyFont="1" applyFill="1" applyBorder="1" applyAlignment="1">
      <alignment horizontal="center"/>
    </xf>
    <xf numFmtId="0" fontId="25" fillId="16" borderId="2" xfId="0" applyFont="1" applyFill="1" applyBorder="1" applyAlignment="1">
      <alignment horizontal="center"/>
    </xf>
    <xf numFmtId="0" fontId="25" fillId="16" borderId="59" xfId="0" applyFont="1" applyFill="1" applyBorder="1"/>
    <xf numFmtId="0" fontId="25" fillId="16" borderId="60" xfId="0" applyFont="1" applyFill="1" applyBorder="1" applyAlignment="1">
      <alignment horizontal="center"/>
    </xf>
    <xf numFmtId="0" fontId="25" fillId="16" borderId="61" xfId="0" applyFont="1" applyFill="1" applyBorder="1" applyAlignment="1">
      <alignment horizontal="center"/>
    </xf>
    <xf numFmtId="0" fontId="25" fillId="16" borderId="61" xfId="0" applyFont="1" applyFill="1" applyBorder="1"/>
    <xf numFmtId="0" fontId="25" fillId="16" borderId="62" xfId="0" applyFont="1" applyFill="1" applyBorder="1" applyAlignment="1">
      <alignment horizontal="center"/>
    </xf>
    <xf numFmtId="0" fontId="25" fillId="16" borderId="62" xfId="0" applyFont="1" applyFill="1" applyBorder="1"/>
    <xf numFmtId="0" fontId="25" fillId="16" borderId="63" xfId="0" applyFont="1" applyFill="1" applyBorder="1" applyAlignment="1">
      <alignment horizontal="center"/>
    </xf>
    <xf numFmtId="0" fontId="25" fillId="16" borderId="64" xfId="0" applyFont="1" applyFill="1" applyBorder="1" applyAlignment="1">
      <alignment horizontal="center"/>
    </xf>
    <xf numFmtId="0" fontId="25" fillId="16" borderId="31" xfId="0" applyFont="1" applyFill="1" applyBorder="1"/>
    <xf numFmtId="0" fontId="14" fillId="16" borderId="12" xfId="0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5" fillId="0" borderId="13" xfId="0" applyFont="1" applyBorder="1"/>
    <xf numFmtId="2" fontId="14" fillId="0" borderId="13" xfId="0" applyNumberFormat="1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14" fillId="16" borderId="18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5" fillId="0" borderId="19" xfId="0" applyFont="1" applyBorder="1"/>
    <xf numFmtId="2" fontId="14" fillId="0" borderId="19" xfId="0" applyNumberFormat="1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14" fillId="17" borderId="19" xfId="0" applyFont="1" applyFill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14" fillId="18" borderId="19" xfId="0" applyFont="1" applyFill="1" applyBorder="1" applyAlignment="1">
      <alignment horizontal="center"/>
    </xf>
    <xf numFmtId="2" fontId="14" fillId="18" borderId="19" xfId="0" applyNumberFormat="1" applyFont="1" applyFill="1" applyBorder="1" applyAlignment="1">
      <alignment horizontal="center"/>
    </xf>
    <xf numFmtId="2" fontId="14" fillId="19" borderId="19" xfId="0" applyNumberFormat="1" applyFont="1" applyFill="1" applyBorder="1" applyAlignment="1">
      <alignment horizontal="center"/>
    </xf>
    <xf numFmtId="0" fontId="14" fillId="19" borderId="19" xfId="0" applyFont="1" applyFill="1" applyBorder="1" applyAlignment="1">
      <alignment horizontal="center"/>
    </xf>
    <xf numFmtId="0" fontId="14" fillId="16" borderId="6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25" fillId="0" borderId="7" xfId="0" applyFont="1" applyBorder="1"/>
    <xf numFmtId="2" fontId="14" fillId="19" borderId="7" xfId="0" applyNumberFormat="1" applyFont="1" applyFill="1" applyBorder="1" applyAlignment="1">
      <alignment horizontal="center"/>
    </xf>
    <xf numFmtId="0" fontId="14" fillId="19" borderId="7" xfId="0" applyFont="1" applyFill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2" fontId="14" fillId="19" borderId="13" xfId="0" applyNumberFormat="1" applyFont="1" applyFill="1" applyBorder="1" applyAlignment="1">
      <alignment horizontal="center"/>
    </xf>
    <xf numFmtId="0" fontId="14" fillId="19" borderId="13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0" fillId="0" borderId="0" xfId="0" applyAlignment="1">
      <alignment horizontal="left"/>
    </xf>
  </cellXfs>
  <cellStyles count="27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Default 9" xfId="6" xr:uid="{00000000-0005-0000-0000-00000B000000}"/>
    <cellStyle name="Error 10" xfId="7" xr:uid="{00000000-0005-0000-0000-00000C000000}"/>
    <cellStyle name="Footnote 11" xfId="8" xr:uid="{00000000-0005-0000-0000-00000D000000}"/>
    <cellStyle name="Good 12" xfId="9" xr:uid="{00000000-0005-0000-0000-00000E000000}"/>
    <cellStyle name="Heading 1 14" xfId="10" xr:uid="{00000000-0005-0000-0000-00000F000000}"/>
    <cellStyle name="Heading 13" xfId="11" xr:uid="{00000000-0005-0000-0000-000010000000}"/>
    <cellStyle name="Heading 2 15" xfId="12" xr:uid="{00000000-0005-0000-0000-000011000000}"/>
    <cellStyle name="Hyperlink 16" xfId="13" xr:uid="{00000000-0005-0000-0000-000012000000}"/>
    <cellStyle name="Neutral 17" xfId="14" xr:uid="{00000000-0005-0000-0000-000013000000}"/>
    <cellStyle name="Normálna" xfId="0" builtinId="0"/>
    <cellStyle name="Normálna 2" xfId="15" xr:uid="{00000000-0005-0000-0000-000014000000}"/>
    <cellStyle name="Normálna 2 2" xfId="16" xr:uid="{00000000-0005-0000-0000-000015000000}"/>
    <cellStyle name="Normálna 3" xfId="17" xr:uid="{00000000-0005-0000-0000-000016000000}"/>
    <cellStyle name="Normálna 4" xfId="18" xr:uid="{00000000-0005-0000-0000-000017000000}"/>
    <cellStyle name="Normálne 2" xfId="19" xr:uid="{00000000-0005-0000-0000-000018000000}"/>
    <cellStyle name="Normálne 2 2" xfId="20" xr:uid="{00000000-0005-0000-0000-000019000000}"/>
    <cellStyle name="normálne_Hárok1" xfId="21" xr:uid="{00000000-0005-0000-0000-00001A000000}"/>
    <cellStyle name="Note 18" xfId="22" xr:uid="{00000000-0005-0000-0000-00001C000000}"/>
    <cellStyle name="Result 19" xfId="23" xr:uid="{00000000-0005-0000-0000-00001D000000}"/>
    <cellStyle name="Status 20" xfId="24" xr:uid="{00000000-0005-0000-0000-00001E000000}"/>
    <cellStyle name="Text 21" xfId="25" xr:uid="{00000000-0005-0000-0000-00001F000000}"/>
    <cellStyle name="Warning 22" xfId="26" xr:uid="{00000000-0005-0000-0000-00002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B05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DE59"/>
      <rgbColor rgb="FF99CCFF"/>
      <rgbColor rgb="FFE7E6E6"/>
      <rgbColor rgb="FFDDDDDD"/>
      <rgbColor rgb="FFFFCCCC"/>
      <rgbColor rgb="FF3366FF"/>
      <rgbColor rgb="FF33CCCC"/>
      <rgbColor rgb="FF99CC00"/>
      <rgbColor rgb="FFFFCC00"/>
      <rgbColor rgb="FFE46C0A"/>
      <rgbColor rgb="FFFF6600"/>
      <rgbColor rgb="FF666699"/>
      <rgbColor rgb="FF969696"/>
      <rgbColor rgb="FF003366"/>
      <rgbColor rgb="FF548235"/>
      <rgbColor rgb="FF006600"/>
      <rgbColor rgb="FF333300"/>
      <rgbColor rgb="FF9966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124560</xdr:colOff>
      <xdr:row>0</xdr:row>
      <xdr:rowOff>36000</xdr:rowOff>
    </xdr:from>
    <xdr:to>
      <xdr:col>1</xdr:col>
      <xdr:colOff>328680</xdr:colOff>
      <xdr:row>2</xdr:row>
      <xdr:rowOff>184320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4560" y="36000"/>
          <a:ext cx="596520" cy="48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124560</xdr:colOff>
      <xdr:row>0</xdr:row>
      <xdr:rowOff>36000</xdr:rowOff>
    </xdr:from>
    <xdr:to>
      <xdr:col>1</xdr:col>
      <xdr:colOff>328680</xdr:colOff>
      <xdr:row>2</xdr:row>
      <xdr:rowOff>184320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4560" y="36000"/>
          <a:ext cx="596520" cy="485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pi&#353;sk&#253;%20&#352;tiavnik.xls" TargetMode="External"/><Relationship Id="rId1" Type="http://schemas.openxmlformats.org/officeDocument/2006/relationships/externalLinkPath" Target="/Brutovsky/dhz/Users/HP/Documents/Documents/dhz/OV%20DPO/Dospel&#237;/S&#250;&#357;a&#382;e%20PHL%202012/Spi&#353;sk&#253;%20&#352;tiavnik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Documents%20and%20Settings/a11528/Plocha/Sp.Teplica.xls" TargetMode="External"/><Relationship Id="rId1" Type="http://schemas.openxmlformats.org/officeDocument/2006/relationships/externalLinkPath" Target="/Brutovsky/dhz/Documents%20and%20Settings/a11528/Plocha/Sp.Teplic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vit.xls" TargetMode="External"/><Relationship Id="rId1" Type="http://schemas.openxmlformats.org/officeDocument/2006/relationships/externalLinkPath" Target="/Brutovsky/dhz/Users/HP/Documents/Documents/dhz/OV%20DPO/Dospel&#237;/S&#250;&#357;a&#382;e%20PHL%202012/Svit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MMlynica.xls" TargetMode="External"/><Relationship Id="rId1" Type="http://schemas.openxmlformats.org/officeDocument/2006/relationships/externalLinkPath" Target="/Brutovsky/dhz/Users/HP/Documents/Documents/dhz/OV%20DPO/Dospel&#237;/S&#250;&#357;a&#382;e%20PHL%202012/MMlynica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&#352;t&#244;la.xls" TargetMode="External"/><Relationship Id="rId1" Type="http://schemas.openxmlformats.org/officeDocument/2006/relationships/externalLinkPath" Target="/Brutovsky/dhz/Users/HP/Documents/Documents/dhz/OV%20DPO/Dospel&#237;/S&#250;&#357;a&#382;e%20PHL%202012/&#352;t&#244;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  <sheetName val="Lučivná"/>
    </sheetNames>
    <sheetDataSet>
      <sheetData sheetId="0">
        <row r="6">
          <cell r="N6" t="str">
            <v>Výsledný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  <sheetName val="lučivná"/>
    </sheetNames>
    <sheetDataSet>
      <sheetData sheetId="0">
        <row r="6">
          <cell r="Q6">
            <v>86.2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. Štiavnik"/>
      <sheetName val="Hist."/>
      <sheetName val="PHL-M"/>
      <sheetName val="PHL-Ž"/>
      <sheetName val="Hárok1"/>
    </sheetNames>
    <sheetDataSet>
      <sheetData sheetId="0">
        <row r="6">
          <cell r="F6">
            <v>16.989999999999998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árok1"/>
      <sheetName val="Hárok2"/>
      <sheetName val="Hárok3"/>
      <sheetName val="Súťaž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úťaž"/>
      <sheetName val="Hist."/>
      <sheetName val="PHL muži"/>
      <sheetName val="PHL ženy"/>
      <sheetName val="Mlynica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lynica"/>
      <sheetName val="hist."/>
      <sheetName val="Hárok2"/>
      <sheetName val="Hárok3"/>
      <sheetName val="Štôl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Štôla"/>
      <sheetName val="Hist."/>
      <sheetName val="PHL-M"/>
      <sheetName val="PHL-Ž"/>
      <sheetName val="Gerlachov"/>
    </sheetNames>
    <sheetDataSet>
      <sheetData sheetId="0">
        <row r="6">
          <cell r="H6">
            <v>20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  <sheetName val="Sp.Sobota"/>
    </sheetNames>
    <sheetDataSet>
      <sheetData sheetId="0">
        <row r="6">
          <cell r="Q6">
            <v>100.46000000000001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2"/>
  <sheetViews>
    <sheetView tabSelected="1" zoomScale="70" zoomScaleNormal="70" workbookViewId="0">
      <selection activeCell="H15" sqref="H15"/>
    </sheetView>
  </sheetViews>
  <sheetFormatPr baseColWidth="10" defaultColWidth="9.1640625" defaultRowHeight="15"/>
  <cols>
    <col min="1" max="2" width="9.1640625" style="1"/>
    <col min="3" max="3" width="38.83203125" style="1" customWidth="1"/>
    <col min="4" max="16" width="9.1640625" style="1"/>
    <col min="17" max="22" width="9.5" style="1" customWidth="1"/>
    <col min="23" max="23" width="10.1640625" style="1" customWidth="1"/>
    <col min="24" max="16384" width="9.1640625" style="1"/>
  </cols>
  <sheetData>
    <row r="1" spans="1:25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5" ht="19">
      <c r="A2" s="129" t="s">
        <v>124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1:25" ht="19">
      <c r="A3" s="130" t="s">
        <v>125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1: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1:25" ht="18">
      <c r="A5" s="132" t="s">
        <v>29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</row>
    <row r="6" spans="1:25" ht="21.75" customHeight="1">
      <c r="A6" s="125" t="s">
        <v>0</v>
      </c>
      <c r="B6" s="126" t="s">
        <v>1</v>
      </c>
      <c r="C6" s="127" t="s">
        <v>30</v>
      </c>
      <c r="D6" s="115" t="s">
        <v>126</v>
      </c>
      <c r="E6" s="115"/>
      <c r="F6" s="115"/>
      <c r="G6" s="115"/>
      <c r="H6" s="115"/>
      <c r="I6" s="115" t="s">
        <v>126</v>
      </c>
      <c r="J6" s="115"/>
      <c r="K6" s="115"/>
      <c r="L6" s="115"/>
      <c r="M6" s="121" t="s">
        <v>31</v>
      </c>
      <c r="N6" s="115" t="s">
        <v>32</v>
      </c>
      <c r="O6" s="115"/>
      <c r="P6" s="115"/>
      <c r="Q6" s="115"/>
      <c r="R6" s="115" t="s">
        <v>32</v>
      </c>
      <c r="S6" s="115"/>
      <c r="T6" s="115"/>
      <c r="U6" s="115"/>
      <c r="V6" s="121" t="s">
        <v>31</v>
      </c>
      <c r="W6" s="122" t="s">
        <v>33</v>
      </c>
      <c r="X6" s="113" t="s">
        <v>34</v>
      </c>
      <c r="Y6" s="114" t="s">
        <v>35</v>
      </c>
    </row>
    <row r="7" spans="1:25" ht="16">
      <c r="A7" s="125"/>
      <c r="B7" s="126"/>
      <c r="C7" s="127"/>
      <c r="D7" s="115" t="s">
        <v>20</v>
      </c>
      <c r="E7" s="115"/>
      <c r="F7" s="115"/>
      <c r="G7" s="115"/>
      <c r="H7" s="115"/>
      <c r="I7" s="115" t="s">
        <v>21</v>
      </c>
      <c r="J7" s="115"/>
      <c r="K7" s="115"/>
      <c r="L7" s="115"/>
      <c r="M7" s="121"/>
      <c r="N7" s="115" t="s">
        <v>20</v>
      </c>
      <c r="O7" s="115"/>
      <c r="P7" s="115"/>
      <c r="Q7" s="115"/>
      <c r="R7" s="115" t="s">
        <v>21</v>
      </c>
      <c r="S7" s="115"/>
      <c r="T7" s="115"/>
      <c r="U7" s="115"/>
      <c r="V7" s="121"/>
      <c r="W7" s="122"/>
      <c r="X7" s="113"/>
      <c r="Y7" s="114"/>
    </row>
    <row r="8" spans="1:25" ht="16.5" customHeight="1">
      <c r="A8" s="125"/>
      <c r="B8" s="126"/>
      <c r="C8" s="127"/>
      <c r="D8" s="116" t="s">
        <v>36</v>
      </c>
      <c r="E8" s="116" t="s">
        <v>37</v>
      </c>
      <c r="F8" s="116" t="s">
        <v>38</v>
      </c>
      <c r="G8" s="117" t="s">
        <v>39</v>
      </c>
      <c r="H8" s="118" t="s">
        <v>40</v>
      </c>
      <c r="I8" s="119" t="s">
        <v>41</v>
      </c>
      <c r="J8" s="117" t="s">
        <v>38</v>
      </c>
      <c r="K8" s="117" t="s">
        <v>39</v>
      </c>
      <c r="L8" s="118" t="s">
        <v>42</v>
      </c>
      <c r="M8" s="121"/>
      <c r="N8" s="120" t="s">
        <v>43</v>
      </c>
      <c r="O8" s="123" t="s">
        <v>38</v>
      </c>
      <c r="P8" s="117" t="s">
        <v>39</v>
      </c>
      <c r="Q8" s="124" t="s">
        <v>44</v>
      </c>
      <c r="R8" s="119" t="s">
        <v>43</v>
      </c>
      <c r="S8" s="117" t="s">
        <v>38</v>
      </c>
      <c r="T8" s="117" t="s">
        <v>39</v>
      </c>
      <c r="U8" s="118" t="s">
        <v>40</v>
      </c>
      <c r="V8" s="121"/>
      <c r="W8" s="122"/>
      <c r="X8" s="113"/>
      <c r="Y8" s="114"/>
    </row>
    <row r="9" spans="1:25" ht="15.75" customHeight="1">
      <c r="A9" s="125"/>
      <c r="B9" s="126"/>
      <c r="C9" s="127"/>
      <c r="D9" s="116"/>
      <c r="E9" s="116"/>
      <c r="F9" s="116"/>
      <c r="G9" s="117"/>
      <c r="H9" s="118"/>
      <c r="I9" s="119"/>
      <c r="J9" s="117"/>
      <c r="K9" s="117"/>
      <c r="L9" s="118"/>
      <c r="M9" s="121"/>
      <c r="N9" s="120"/>
      <c r="O9" s="123"/>
      <c r="P9" s="117"/>
      <c r="Q9" s="124"/>
      <c r="R9" s="119"/>
      <c r="S9" s="117"/>
      <c r="T9" s="117"/>
      <c r="U9" s="118"/>
      <c r="V9" s="121"/>
      <c r="W9" s="122"/>
      <c r="X9" s="113"/>
      <c r="Y9" s="114"/>
    </row>
    <row r="10" spans="1:25" ht="16">
      <c r="A10" s="115" t="s">
        <v>76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</row>
    <row r="11" spans="1:25" ht="16">
      <c r="A11" s="2">
        <v>1</v>
      </c>
      <c r="B11" s="3" t="s">
        <v>2</v>
      </c>
      <c r="C11" s="4" t="s">
        <v>45</v>
      </c>
      <c r="D11" s="5">
        <v>74</v>
      </c>
      <c r="E11" s="6">
        <v>77</v>
      </c>
      <c r="F11" s="5">
        <v>0</v>
      </c>
      <c r="G11" s="7">
        <f t="shared" ref="G11:G19" si="0">SUM(E11:F11)</f>
        <v>77</v>
      </c>
      <c r="H11" s="8">
        <f t="shared" ref="H11:H19" si="1">SUM(D11-G11+100)</f>
        <v>97</v>
      </c>
      <c r="I11" s="9">
        <v>78.430000000000007</v>
      </c>
      <c r="J11" s="10">
        <v>10</v>
      </c>
      <c r="K11" s="6">
        <f t="shared" ref="K11:K19" si="2">SUM(I11,J11)</f>
        <v>88.43</v>
      </c>
      <c r="L11" s="6">
        <f t="shared" ref="L11:L19" si="3">SUM(D11-K11+100)</f>
        <v>85.57</v>
      </c>
      <c r="M11" s="11">
        <f t="shared" ref="M11:M19" si="4">MAX(H11,L11)</f>
        <v>97</v>
      </c>
      <c r="N11" s="12">
        <v>46.94</v>
      </c>
      <c r="O11" s="13">
        <v>10</v>
      </c>
      <c r="P11" s="6">
        <f t="shared" ref="P11:P19" si="5">SUM(N11:O11)</f>
        <v>56.94</v>
      </c>
      <c r="Q11" s="8">
        <f t="shared" ref="Q11:Q19" si="6">SUM(1000-P11)</f>
        <v>943.06</v>
      </c>
      <c r="R11" s="9">
        <v>45.75</v>
      </c>
      <c r="S11" s="10">
        <v>5</v>
      </c>
      <c r="T11" s="6">
        <f t="shared" ref="T11:T19" si="7">SUM(R11,S11)</f>
        <v>50.75</v>
      </c>
      <c r="U11" s="6">
        <f t="shared" ref="U11:U19" si="8">SUM(1000-T11)</f>
        <v>949.25</v>
      </c>
      <c r="V11" s="10">
        <f t="shared" ref="V11:V19" si="9">MAX(Q11,U11)</f>
        <v>949.25</v>
      </c>
      <c r="W11" s="14">
        <f t="shared" ref="W11:W19" si="10">SUM(M11,V11)</f>
        <v>1046.25</v>
      </c>
      <c r="X11" s="15">
        <f t="shared" ref="X11:X19" si="11">W11-$W$11</f>
        <v>0</v>
      </c>
      <c r="Y11" s="107" t="s">
        <v>46</v>
      </c>
    </row>
    <row r="12" spans="1:25" ht="16">
      <c r="A12" s="2">
        <v>2</v>
      </c>
      <c r="B12" s="3" t="s">
        <v>13</v>
      </c>
      <c r="C12" s="4" t="s">
        <v>47</v>
      </c>
      <c r="D12" s="5">
        <v>77</v>
      </c>
      <c r="E12" s="6">
        <v>83.16</v>
      </c>
      <c r="F12" s="5">
        <v>0</v>
      </c>
      <c r="G12" s="7">
        <f t="shared" si="0"/>
        <v>83.16</v>
      </c>
      <c r="H12" s="8">
        <f t="shared" si="1"/>
        <v>93.84</v>
      </c>
      <c r="I12" s="9">
        <v>83.38</v>
      </c>
      <c r="J12" s="10">
        <v>0</v>
      </c>
      <c r="K12" s="6">
        <f t="shared" si="2"/>
        <v>83.38</v>
      </c>
      <c r="L12" s="6">
        <f t="shared" si="3"/>
        <v>93.62</v>
      </c>
      <c r="M12" s="11">
        <f t="shared" si="4"/>
        <v>93.84</v>
      </c>
      <c r="N12" s="12">
        <v>51.56</v>
      </c>
      <c r="O12" s="13">
        <v>10</v>
      </c>
      <c r="P12" s="6">
        <f t="shared" si="5"/>
        <v>61.56</v>
      </c>
      <c r="Q12" s="8">
        <f t="shared" si="6"/>
        <v>938.44</v>
      </c>
      <c r="R12" s="9">
        <v>49.19</v>
      </c>
      <c r="S12" s="10">
        <v>0</v>
      </c>
      <c r="T12" s="6">
        <f t="shared" si="7"/>
        <v>49.19</v>
      </c>
      <c r="U12" s="6">
        <f t="shared" si="8"/>
        <v>950.81</v>
      </c>
      <c r="V12" s="10">
        <f t="shared" si="9"/>
        <v>950.81</v>
      </c>
      <c r="W12" s="14">
        <f t="shared" si="10"/>
        <v>1044.6499999999999</v>
      </c>
      <c r="X12" s="15">
        <f t="shared" si="11"/>
        <v>-1.6000000000001364</v>
      </c>
      <c r="Y12" s="107" t="s">
        <v>10</v>
      </c>
    </row>
    <row r="13" spans="1:25" ht="16">
      <c r="A13" s="2">
        <v>3</v>
      </c>
      <c r="B13" s="3" t="s">
        <v>9</v>
      </c>
      <c r="C13" s="4" t="s">
        <v>24</v>
      </c>
      <c r="D13" s="5">
        <v>80</v>
      </c>
      <c r="E13" s="6">
        <v>84.59</v>
      </c>
      <c r="F13" s="5">
        <v>0</v>
      </c>
      <c r="G13" s="7">
        <f t="shared" si="0"/>
        <v>84.59</v>
      </c>
      <c r="H13" s="8">
        <f t="shared" si="1"/>
        <v>95.41</v>
      </c>
      <c r="I13" s="9">
        <v>84.01</v>
      </c>
      <c r="J13" s="10">
        <v>0</v>
      </c>
      <c r="K13" s="6">
        <f t="shared" si="2"/>
        <v>84.01</v>
      </c>
      <c r="L13" s="6">
        <f t="shared" si="3"/>
        <v>95.99</v>
      </c>
      <c r="M13" s="11">
        <f t="shared" si="4"/>
        <v>95.99</v>
      </c>
      <c r="N13" s="12">
        <v>61.27</v>
      </c>
      <c r="O13" s="13">
        <v>0</v>
      </c>
      <c r="P13" s="6">
        <f t="shared" si="5"/>
        <v>61.27</v>
      </c>
      <c r="Q13" s="8">
        <f t="shared" si="6"/>
        <v>938.73</v>
      </c>
      <c r="R13" s="9">
        <v>61.1</v>
      </c>
      <c r="S13" s="10">
        <v>5</v>
      </c>
      <c r="T13" s="6">
        <f t="shared" si="7"/>
        <v>66.099999999999994</v>
      </c>
      <c r="U13" s="6">
        <f t="shared" si="8"/>
        <v>933.9</v>
      </c>
      <c r="V13" s="10">
        <f t="shared" si="9"/>
        <v>938.73</v>
      </c>
      <c r="W13" s="14">
        <f t="shared" si="10"/>
        <v>1034.72</v>
      </c>
      <c r="X13" s="15">
        <f t="shared" si="11"/>
        <v>-11.529999999999973</v>
      </c>
      <c r="Y13" s="107" t="s">
        <v>48</v>
      </c>
    </row>
    <row r="14" spans="1:25" ht="16">
      <c r="A14" s="2">
        <v>4</v>
      </c>
      <c r="B14" s="3" t="s">
        <v>12</v>
      </c>
      <c r="C14" s="4" t="s">
        <v>49</v>
      </c>
      <c r="D14" s="5">
        <v>80</v>
      </c>
      <c r="E14" s="6">
        <v>87.17</v>
      </c>
      <c r="F14" s="5">
        <v>0</v>
      </c>
      <c r="G14" s="7">
        <f t="shared" si="0"/>
        <v>87.17</v>
      </c>
      <c r="H14" s="8">
        <f t="shared" si="1"/>
        <v>92.83</v>
      </c>
      <c r="I14" s="9">
        <v>86.54</v>
      </c>
      <c r="J14" s="10">
        <v>0</v>
      </c>
      <c r="K14" s="6">
        <f t="shared" si="2"/>
        <v>86.54</v>
      </c>
      <c r="L14" s="6">
        <f t="shared" si="3"/>
        <v>93.46</v>
      </c>
      <c r="M14" s="11">
        <f t="shared" si="4"/>
        <v>93.46</v>
      </c>
      <c r="N14" s="12">
        <v>48.84</v>
      </c>
      <c r="O14" s="13">
        <v>35</v>
      </c>
      <c r="P14" s="6">
        <f t="shared" si="5"/>
        <v>83.84</v>
      </c>
      <c r="Q14" s="8">
        <f t="shared" si="6"/>
        <v>916.16</v>
      </c>
      <c r="R14" s="9">
        <v>54.7</v>
      </c>
      <c r="S14" s="10">
        <v>20</v>
      </c>
      <c r="T14" s="6">
        <f t="shared" si="7"/>
        <v>74.7</v>
      </c>
      <c r="U14" s="6">
        <f t="shared" si="8"/>
        <v>925.3</v>
      </c>
      <c r="V14" s="10">
        <f t="shared" si="9"/>
        <v>925.3</v>
      </c>
      <c r="W14" s="14">
        <f t="shared" si="10"/>
        <v>1018.76</v>
      </c>
      <c r="X14" s="15">
        <f t="shared" si="11"/>
        <v>-27.490000000000009</v>
      </c>
      <c r="Y14" s="107" t="s">
        <v>10</v>
      </c>
    </row>
    <row r="15" spans="1:25" ht="16">
      <c r="A15" s="2">
        <v>5</v>
      </c>
      <c r="B15" s="3" t="s">
        <v>7</v>
      </c>
      <c r="C15" s="4" t="s">
        <v>27</v>
      </c>
      <c r="D15" s="5">
        <v>80</v>
      </c>
      <c r="E15" s="6">
        <v>89.93</v>
      </c>
      <c r="F15" s="5">
        <v>0</v>
      </c>
      <c r="G15" s="7">
        <f t="shared" si="0"/>
        <v>89.93</v>
      </c>
      <c r="H15" s="8">
        <f t="shared" si="1"/>
        <v>90.07</v>
      </c>
      <c r="I15" s="9">
        <v>87.9</v>
      </c>
      <c r="J15" s="10">
        <v>10</v>
      </c>
      <c r="K15" s="6">
        <f t="shared" si="2"/>
        <v>97.9</v>
      </c>
      <c r="L15" s="6">
        <f t="shared" si="3"/>
        <v>82.1</v>
      </c>
      <c r="M15" s="11">
        <f t="shared" si="4"/>
        <v>90.07</v>
      </c>
      <c r="N15" s="12">
        <v>62.47</v>
      </c>
      <c r="O15" s="13">
        <v>10</v>
      </c>
      <c r="P15" s="6">
        <f t="shared" si="5"/>
        <v>72.47</v>
      </c>
      <c r="Q15" s="8">
        <f t="shared" si="6"/>
        <v>927.53</v>
      </c>
      <c r="R15" s="9">
        <v>58.39</v>
      </c>
      <c r="S15" s="10">
        <v>20</v>
      </c>
      <c r="T15" s="6">
        <f t="shared" si="7"/>
        <v>78.39</v>
      </c>
      <c r="U15" s="6">
        <f t="shared" si="8"/>
        <v>921.61</v>
      </c>
      <c r="V15" s="10">
        <f t="shared" si="9"/>
        <v>927.53</v>
      </c>
      <c r="W15" s="14">
        <f t="shared" si="10"/>
        <v>1017.5999999999999</v>
      </c>
      <c r="X15" s="15">
        <f t="shared" si="11"/>
        <v>-28.650000000000091</v>
      </c>
      <c r="Y15" s="107" t="s">
        <v>50</v>
      </c>
    </row>
    <row r="16" spans="1:25" ht="16">
      <c r="A16" s="2">
        <v>6</v>
      </c>
      <c r="B16" s="16" t="s">
        <v>18</v>
      </c>
      <c r="C16" s="17" t="s">
        <v>19</v>
      </c>
      <c r="D16" s="18">
        <v>80</v>
      </c>
      <c r="E16" s="19">
        <v>95.21</v>
      </c>
      <c r="F16" s="18">
        <v>0</v>
      </c>
      <c r="G16" s="7">
        <f t="shared" si="0"/>
        <v>95.21</v>
      </c>
      <c r="H16" s="8">
        <f t="shared" si="1"/>
        <v>84.79</v>
      </c>
      <c r="I16" s="9">
        <v>94.54</v>
      </c>
      <c r="J16" s="10">
        <v>0</v>
      </c>
      <c r="K16" s="19">
        <f t="shared" si="2"/>
        <v>94.54</v>
      </c>
      <c r="L16" s="19">
        <f t="shared" si="3"/>
        <v>85.46</v>
      </c>
      <c r="M16" s="20">
        <f t="shared" si="4"/>
        <v>85.46</v>
      </c>
      <c r="N16" s="21">
        <v>80.19</v>
      </c>
      <c r="O16" s="22">
        <v>0</v>
      </c>
      <c r="P16" s="6">
        <f t="shared" si="5"/>
        <v>80.19</v>
      </c>
      <c r="Q16" s="8">
        <f t="shared" si="6"/>
        <v>919.81</v>
      </c>
      <c r="R16" s="23">
        <v>73.989999999999995</v>
      </c>
      <c r="S16" s="24">
        <v>20</v>
      </c>
      <c r="T16" s="6">
        <f t="shared" si="7"/>
        <v>93.99</v>
      </c>
      <c r="U16" s="6">
        <f t="shared" si="8"/>
        <v>906.01</v>
      </c>
      <c r="V16" s="10">
        <f t="shared" si="9"/>
        <v>919.81</v>
      </c>
      <c r="W16" s="14">
        <f t="shared" si="10"/>
        <v>1005.27</v>
      </c>
      <c r="X16" s="15">
        <f t="shared" si="11"/>
        <v>-40.980000000000018</v>
      </c>
      <c r="Y16" s="108">
        <v>7</v>
      </c>
    </row>
    <row r="17" spans="1:25" ht="16">
      <c r="A17" s="2">
        <v>7</v>
      </c>
      <c r="B17" s="16" t="s">
        <v>14</v>
      </c>
      <c r="C17" s="17" t="s">
        <v>51</v>
      </c>
      <c r="D17" s="18">
        <v>86</v>
      </c>
      <c r="E17" s="19">
        <v>103.63</v>
      </c>
      <c r="F17" s="18">
        <v>0</v>
      </c>
      <c r="G17" s="7">
        <f t="shared" si="0"/>
        <v>103.63</v>
      </c>
      <c r="H17" s="8">
        <f t="shared" si="1"/>
        <v>82.37</v>
      </c>
      <c r="I17" s="9">
        <v>101.39</v>
      </c>
      <c r="J17" s="10">
        <v>20</v>
      </c>
      <c r="K17" s="19">
        <f t="shared" si="2"/>
        <v>121.39</v>
      </c>
      <c r="L17" s="19">
        <f t="shared" si="3"/>
        <v>64.61</v>
      </c>
      <c r="M17" s="20">
        <f t="shared" si="4"/>
        <v>82.37</v>
      </c>
      <c r="N17" s="21">
        <v>72.150000000000006</v>
      </c>
      <c r="O17" s="22">
        <v>55</v>
      </c>
      <c r="P17" s="6">
        <f t="shared" si="5"/>
        <v>127.15</v>
      </c>
      <c r="Q17" s="8">
        <f t="shared" si="6"/>
        <v>872.85</v>
      </c>
      <c r="R17" s="23">
        <v>67.650000000000006</v>
      </c>
      <c r="S17" s="24">
        <v>20</v>
      </c>
      <c r="T17" s="6">
        <f t="shared" si="7"/>
        <v>87.65</v>
      </c>
      <c r="U17" s="6">
        <f t="shared" si="8"/>
        <v>912.35</v>
      </c>
      <c r="V17" s="10">
        <f t="shared" si="9"/>
        <v>912.35</v>
      </c>
      <c r="W17" s="14">
        <f t="shared" si="10"/>
        <v>994.72</v>
      </c>
      <c r="X17" s="15">
        <f t="shared" si="11"/>
        <v>-51.529999999999973</v>
      </c>
      <c r="Y17" s="108" t="s">
        <v>10</v>
      </c>
    </row>
    <row r="18" spans="1:25" ht="16">
      <c r="A18" s="2">
        <v>8</v>
      </c>
      <c r="B18" s="16" t="s">
        <v>5</v>
      </c>
      <c r="C18" s="17" t="s">
        <v>52</v>
      </c>
      <c r="D18" s="18">
        <v>77</v>
      </c>
      <c r="E18" s="19">
        <v>97.32</v>
      </c>
      <c r="F18" s="18">
        <v>10</v>
      </c>
      <c r="G18" s="7">
        <f t="shared" si="0"/>
        <v>107.32</v>
      </c>
      <c r="H18" s="8">
        <f t="shared" si="1"/>
        <v>69.680000000000007</v>
      </c>
      <c r="I18" s="9">
        <v>98.8</v>
      </c>
      <c r="J18" s="10">
        <v>0</v>
      </c>
      <c r="K18" s="19">
        <f t="shared" si="2"/>
        <v>98.8</v>
      </c>
      <c r="L18" s="19">
        <f t="shared" si="3"/>
        <v>78.2</v>
      </c>
      <c r="M18" s="20">
        <f t="shared" si="4"/>
        <v>78.2</v>
      </c>
      <c r="N18" s="21">
        <v>78.91</v>
      </c>
      <c r="O18" s="22">
        <v>30</v>
      </c>
      <c r="P18" s="6">
        <f t="shared" si="5"/>
        <v>108.91</v>
      </c>
      <c r="Q18" s="8">
        <f t="shared" si="6"/>
        <v>891.09</v>
      </c>
      <c r="R18" s="23">
        <v>79.569999999999993</v>
      </c>
      <c r="S18" s="24">
        <v>15</v>
      </c>
      <c r="T18" s="19">
        <f t="shared" si="7"/>
        <v>94.57</v>
      </c>
      <c r="U18" s="19">
        <f t="shared" si="8"/>
        <v>905.43000000000006</v>
      </c>
      <c r="V18" s="24">
        <f t="shared" si="9"/>
        <v>905.43000000000006</v>
      </c>
      <c r="W18" s="25">
        <f t="shared" si="10"/>
        <v>983.63000000000011</v>
      </c>
      <c r="X18" s="26">
        <f t="shared" si="11"/>
        <v>-62.619999999999891</v>
      </c>
      <c r="Y18" s="109" t="s">
        <v>10</v>
      </c>
    </row>
    <row r="19" spans="1:25" ht="16">
      <c r="A19" s="2">
        <v>9</v>
      </c>
      <c r="B19" s="16" t="s">
        <v>53</v>
      </c>
      <c r="C19" s="17" t="s">
        <v>54</v>
      </c>
      <c r="D19" s="18">
        <v>86</v>
      </c>
      <c r="E19" s="19">
        <v>109.6</v>
      </c>
      <c r="F19" s="18">
        <v>0</v>
      </c>
      <c r="G19" s="7">
        <f t="shared" si="0"/>
        <v>109.6</v>
      </c>
      <c r="H19" s="8">
        <f t="shared" si="1"/>
        <v>76.400000000000006</v>
      </c>
      <c r="I19" s="9">
        <v>106.02</v>
      </c>
      <c r="J19" s="10">
        <v>0</v>
      </c>
      <c r="K19" s="6">
        <f t="shared" si="2"/>
        <v>106.02</v>
      </c>
      <c r="L19" s="19">
        <f t="shared" si="3"/>
        <v>79.98</v>
      </c>
      <c r="M19" s="20">
        <f t="shared" si="4"/>
        <v>79.98</v>
      </c>
      <c r="N19" s="21">
        <v>95.29</v>
      </c>
      <c r="O19" s="22">
        <v>30</v>
      </c>
      <c r="P19" s="19">
        <f t="shared" si="5"/>
        <v>125.29</v>
      </c>
      <c r="Q19" s="27">
        <f t="shared" si="6"/>
        <v>874.71</v>
      </c>
      <c r="R19" s="23">
        <v>92.75</v>
      </c>
      <c r="S19" s="24">
        <v>40</v>
      </c>
      <c r="T19" s="19">
        <f t="shared" si="7"/>
        <v>132.75</v>
      </c>
      <c r="U19" s="19">
        <f t="shared" si="8"/>
        <v>867.25</v>
      </c>
      <c r="V19" s="24">
        <f t="shared" si="9"/>
        <v>874.71</v>
      </c>
      <c r="W19" s="25">
        <f t="shared" si="10"/>
        <v>954.69</v>
      </c>
      <c r="X19" s="26">
        <f t="shared" si="11"/>
        <v>-91.559999999999945</v>
      </c>
      <c r="Y19" s="108">
        <v>6</v>
      </c>
    </row>
    <row r="20" spans="1:25" ht="16">
      <c r="A20" s="112" t="s">
        <v>26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</row>
    <row r="21" spans="1:25" ht="16">
      <c r="A21" s="2">
        <v>1</v>
      </c>
      <c r="B21" s="3" t="s">
        <v>3</v>
      </c>
      <c r="C21" s="4" t="s">
        <v>45</v>
      </c>
      <c r="D21" s="28">
        <v>74</v>
      </c>
      <c r="E21" s="29">
        <v>84.72</v>
      </c>
      <c r="F21" s="30">
        <v>0</v>
      </c>
      <c r="G21" s="31">
        <f t="shared" ref="G21:G28" si="12">SUM(E21:F21)</f>
        <v>84.72</v>
      </c>
      <c r="H21" s="32">
        <f t="shared" ref="H21:H28" si="13">SUM(D21-G21+100)</f>
        <v>89.28</v>
      </c>
      <c r="I21" s="9">
        <v>82.58</v>
      </c>
      <c r="J21" s="10">
        <v>0</v>
      </c>
      <c r="K21" s="6">
        <f t="shared" ref="K21:K28" si="14">SUM(I21,J21)</f>
        <v>82.58</v>
      </c>
      <c r="L21" s="6">
        <f t="shared" ref="L21:L28" si="15">SUM(D21-K21+100)</f>
        <v>91.42</v>
      </c>
      <c r="M21" s="33">
        <f t="shared" ref="M21:M28" si="16">MAX(H21,L21)</f>
        <v>91.42</v>
      </c>
      <c r="N21" s="12">
        <v>46.7</v>
      </c>
      <c r="O21" s="13">
        <v>10</v>
      </c>
      <c r="P21" s="6">
        <f t="shared" ref="P21:P28" si="17">SUM(N21:O21)</f>
        <v>56.7</v>
      </c>
      <c r="Q21" s="8">
        <f t="shared" ref="Q21:Q28" si="18">SUM(1000-P21)</f>
        <v>943.3</v>
      </c>
      <c r="R21" s="9">
        <v>45.74</v>
      </c>
      <c r="S21" s="34">
        <v>10</v>
      </c>
      <c r="T21" s="35">
        <f t="shared" ref="T21:T28" si="19">SUM(R21,S21)</f>
        <v>55.74</v>
      </c>
      <c r="U21" s="36">
        <f t="shared" ref="U21:U28" si="20">SUM(1000-T21)</f>
        <v>944.26</v>
      </c>
      <c r="V21" s="11">
        <f t="shared" ref="V21:V28" si="21">MAX(Q21,U21)</f>
        <v>944.26</v>
      </c>
      <c r="W21" s="37">
        <f t="shared" ref="W21:W28" si="22">SUM(M21,V21)</f>
        <v>1035.68</v>
      </c>
      <c r="X21" s="15">
        <f t="shared" ref="X21:X28" si="23">W21-$W$21</f>
        <v>0</v>
      </c>
      <c r="Y21" s="110">
        <v>10</v>
      </c>
    </row>
    <row r="22" spans="1:25" ht="16">
      <c r="A22" s="2">
        <v>2</v>
      </c>
      <c r="B22" s="3" t="s">
        <v>17</v>
      </c>
      <c r="C22" s="4" t="s">
        <v>55</v>
      </c>
      <c r="D22" s="38">
        <v>86</v>
      </c>
      <c r="E22" s="6">
        <v>81.75</v>
      </c>
      <c r="F22" s="5">
        <v>0</v>
      </c>
      <c r="G22" s="7">
        <f t="shared" si="12"/>
        <v>81.75</v>
      </c>
      <c r="H22" s="8">
        <f t="shared" si="13"/>
        <v>104.25</v>
      </c>
      <c r="I22" s="9">
        <v>80.739999999999995</v>
      </c>
      <c r="J22" s="10">
        <v>0</v>
      </c>
      <c r="K22" s="6">
        <f t="shared" si="14"/>
        <v>80.739999999999995</v>
      </c>
      <c r="L22" s="6">
        <f t="shared" si="15"/>
        <v>105.26</v>
      </c>
      <c r="M22" s="33">
        <f t="shared" si="16"/>
        <v>105.26</v>
      </c>
      <c r="N22" s="12">
        <v>62.91</v>
      </c>
      <c r="O22" s="13">
        <v>10</v>
      </c>
      <c r="P22" s="6">
        <f t="shared" si="17"/>
        <v>72.91</v>
      </c>
      <c r="Q22" s="8">
        <f t="shared" si="18"/>
        <v>927.09</v>
      </c>
      <c r="R22" s="9">
        <v>64.28</v>
      </c>
      <c r="S22" s="34">
        <v>20</v>
      </c>
      <c r="T22" s="35">
        <f t="shared" si="19"/>
        <v>84.28</v>
      </c>
      <c r="U22" s="36">
        <f t="shared" si="20"/>
        <v>915.72</v>
      </c>
      <c r="V22" s="11">
        <f t="shared" si="21"/>
        <v>927.09</v>
      </c>
      <c r="W22" s="37">
        <f t="shared" si="22"/>
        <v>1032.3500000000001</v>
      </c>
      <c r="X22" s="15">
        <f t="shared" si="23"/>
        <v>-3.3299999999999272</v>
      </c>
      <c r="Y22" s="110" t="s">
        <v>10</v>
      </c>
    </row>
    <row r="23" spans="1:25" ht="16">
      <c r="A23" s="2">
        <v>3</v>
      </c>
      <c r="B23" s="3" t="s">
        <v>16</v>
      </c>
      <c r="C23" s="4" t="s">
        <v>28</v>
      </c>
      <c r="D23" s="38">
        <v>80</v>
      </c>
      <c r="E23" s="6">
        <v>85.75</v>
      </c>
      <c r="F23" s="5">
        <v>0</v>
      </c>
      <c r="G23" s="7">
        <f t="shared" si="12"/>
        <v>85.75</v>
      </c>
      <c r="H23" s="8">
        <f t="shared" si="13"/>
        <v>94.25</v>
      </c>
      <c r="I23" s="9">
        <v>87.94</v>
      </c>
      <c r="J23" s="10">
        <v>0</v>
      </c>
      <c r="K23" s="6">
        <f t="shared" si="14"/>
        <v>87.94</v>
      </c>
      <c r="L23" s="6">
        <f t="shared" si="15"/>
        <v>92.06</v>
      </c>
      <c r="M23" s="33">
        <f t="shared" si="16"/>
        <v>94.25</v>
      </c>
      <c r="N23" s="12">
        <v>57.46</v>
      </c>
      <c r="O23" s="13">
        <v>10</v>
      </c>
      <c r="P23" s="6">
        <f t="shared" si="17"/>
        <v>67.460000000000008</v>
      </c>
      <c r="Q23" s="8">
        <f t="shared" si="18"/>
        <v>932.54</v>
      </c>
      <c r="R23" s="9">
        <v>52.12</v>
      </c>
      <c r="S23" s="34">
        <v>10</v>
      </c>
      <c r="T23" s="35">
        <f t="shared" si="19"/>
        <v>62.12</v>
      </c>
      <c r="U23" s="36">
        <f t="shared" si="20"/>
        <v>937.88</v>
      </c>
      <c r="V23" s="11">
        <f t="shared" si="21"/>
        <v>937.88</v>
      </c>
      <c r="W23" s="37">
        <f t="shared" si="22"/>
        <v>1032.1300000000001</v>
      </c>
      <c r="X23" s="15">
        <f t="shared" si="23"/>
        <v>-3.5499999999999545</v>
      </c>
      <c r="Y23" s="110">
        <v>9</v>
      </c>
    </row>
    <row r="24" spans="1:25" ht="16">
      <c r="A24" s="2">
        <v>4</v>
      </c>
      <c r="B24" s="3" t="s">
        <v>15</v>
      </c>
      <c r="C24" s="4" t="s">
        <v>56</v>
      </c>
      <c r="D24" s="38">
        <v>83</v>
      </c>
      <c r="E24" s="6">
        <v>87.13</v>
      </c>
      <c r="F24" s="5">
        <v>0</v>
      </c>
      <c r="G24" s="7">
        <f t="shared" si="12"/>
        <v>87.13</v>
      </c>
      <c r="H24" s="8">
        <f t="shared" si="13"/>
        <v>95.87</v>
      </c>
      <c r="I24" s="9">
        <v>84.5</v>
      </c>
      <c r="J24" s="10">
        <v>0</v>
      </c>
      <c r="K24" s="6">
        <f t="shared" si="14"/>
        <v>84.5</v>
      </c>
      <c r="L24" s="6">
        <f t="shared" si="15"/>
        <v>98.5</v>
      </c>
      <c r="M24" s="33">
        <f t="shared" si="16"/>
        <v>98.5</v>
      </c>
      <c r="N24" s="12">
        <v>61.06</v>
      </c>
      <c r="O24" s="13">
        <v>10</v>
      </c>
      <c r="P24" s="6">
        <f t="shared" si="17"/>
        <v>71.06</v>
      </c>
      <c r="Q24" s="8">
        <f t="shared" si="18"/>
        <v>928.94</v>
      </c>
      <c r="R24" s="9">
        <v>74.540000000000006</v>
      </c>
      <c r="S24" s="34">
        <v>40</v>
      </c>
      <c r="T24" s="35">
        <f t="shared" si="19"/>
        <v>114.54</v>
      </c>
      <c r="U24" s="36">
        <f t="shared" si="20"/>
        <v>885.46</v>
      </c>
      <c r="V24" s="11">
        <f t="shared" si="21"/>
        <v>928.94</v>
      </c>
      <c r="W24" s="37">
        <f t="shared" si="22"/>
        <v>1027.44</v>
      </c>
      <c r="X24" s="15">
        <f t="shared" si="23"/>
        <v>-8.2400000000000091</v>
      </c>
      <c r="Y24" s="110" t="s">
        <v>10</v>
      </c>
    </row>
    <row r="25" spans="1:25" ht="16">
      <c r="A25" s="2">
        <v>5</v>
      </c>
      <c r="B25" s="16" t="s">
        <v>57</v>
      </c>
      <c r="C25" s="17" t="s">
        <v>25</v>
      </c>
      <c r="D25" s="39">
        <v>77</v>
      </c>
      <c r="E25" s="19">
        <v>90.87</v>
      </c>
      <c r="F25" s="18">
        <v>10</v>
      </c>
      <c r="G25" s="7">
        <f t="shared" si="12"/>
        <v>100.87</v>
      </c>
      <c r="H25" s="8">
        <f t="shared" si="13"/>
        <v>76.13</v>
      </c>
      <c r="I25" s="23">
        <v>89.4</v>
      </c>
      <c r="J25" s="24">
        <v>0</v>
      </c>
      <c r="K25" s="6">
        <f t="shared" si="14"/>
        <v>89.4</v>
      </c>
      <c r="L25" s="6">
        <f t="shared" si="15"/>
        <v>87.6</v>
      </c>
      <c r="M25" s="33">
        <f t="shared" si="16"/>
        <v>87.6</v>
      </c>
      <c r="N25" s="21">
        <v>54.24</v>
      </c>
      <c r="O25" s="22">
        <v>10</v>
      </c>
      <c r="P25" s="6">
        <f t="shared" si="17"/>
        <v>64.240000000000009</v>
      </c>
      <c r="Q25" s="8">
        <f t="shared" si="18"/>
        <v>935.76</v>
      </c>
      <c r="R25" s="23">
        <v>51.53</v>
      </c>
      <c r="S25" s="40">
        <v>20</v>
      </c>
      <c r="T25" s="35">
        <f t="shared" si="19"/>
        <v>71.53</v>
      </c>
      <c r="U25" s="36">
        <f t="shared" si="20"/>
        <v>928.47</v>
      </c>
      <c r="V25" s="11">
        <f t="shared" si="21"/>
        <v>935.76</v>
      </c>
      <c r="W25" s="37">
        <f t="shared" si="22"/>
        <v>1023.36</v>
      </c>
      <c r="X25" s="15">
        <f t="shared" si="23"/>
        <v>-12.32000000000005</v>
      </c>
      <c r="Y25" s="108">
        <v>8</v>
      </c>
    </row>
    <row r="26" spans="1:25" ht="16">
      <c r="A26" s="2">
        <v>6</v>
      </c>
      <c r="B26" s="16" t="s">
        <v>11</v>
      </c>
      <c r="C26" s="17" t="s">
        <v>23</v>
      </c>
      <c r="D26" s="39">
        <v>74</v>
      </c>
      <c r="E26" s="19">
        <v>89.76</v>
      </c>
      <c r="F26" s="18">
        <v>0</v>
      </c>
      <c r="G26" s="7">
        <f t="shared" si="12"/>
        <v>89.76</v>
      </c>
      <c r="H26" s="8">
        <f t="shared" si="13"/>
        <v>84.24</v>
      </c>
      <c r="I26" s="23">
        <v>84.5</v>
      </c>
      <c r="J26" s="24">
        <v>20</v>
      </c>
      <c r="K26" s="19">
        <f t="shared" si="14"/>
        <v>104.5</v>
      </c>
      <c r="L26" s="19">
        <f t="shared" si="15"/>
        <v>69.5</v>
      </c>
      <c r="M26" s="41">
        <f t="shared" si="16"/>
        <v>84.24</v>
      </c>
      <c r="N26" s="21">
        <v>70.34</v>
      </c>
      <c r="O26" s="22">
        <v>30</v>
      </c>
      <c r="P26" s="19">
        <f t="shared" si="17"/>
        <v>100.34</v>
      </c>
      <c r="Q26" s="27">
        <f t="shared" si="18"/>
        <v>899.66</v>
      </c>
      <c r="R26" s="23">
        <v>64.33</v>
      </c>
      <c r="S26" s="40">
        <v>10</v>
      </c>
      <c r="T26" s="42">
        <f t="shared" si="19"/>
        <v>74.33</v>
      </c>
      <c r="U26" s="43">
        <f t="shared" si="20"/>
        <v>925.67</v>
      </c>
      <c r="V26" s="20">
        <f t="shared" si="21"/>
        <v>925.67</v>
      </c>
      <c r="W26" s="44">
        <f t="shared" si="22"/>
        <v>1009.91</v>
      </c>
      <c r="X26" s="26">
        <f t="shared" si="23"/>
        <v>-25.770000000000095</v>
      </c>
      <c r="Y26" s="108">
        <v>7</v>
      </c>
    </row>
    <row r="27" spans="1:25" ht="16">
      <c r="A27" s="2">
        <v>7</v>
      </c>
      <c r="B27" s="16" t="s">
        <v>4</v>
      </c>
      <c r="C27" s="17" t="s">
        <v>52</v>
      </c>
      <c r="D27" s="39">
        <v>80</v>
      </c>
      <c r="E27" s="19">
        <v>95.12</v>
      </c>
      <c r="F27" s="18">
        <v>0</v>
      </c>
      <c r="G27" s="7">
        <f t="shared" si="12"/>
        <v>95.12</v>
      </c>
      <c r="H27" s="8">
        <f t="shared" si="13"/>
        <v>84.88</v>
      </c>
      <c r="I27" s="23">
        <v>95.8</v>
      </c>
      <c r="J27" s="24">
        <v>10</v>
      </c>
      <c r="K27" s="19">
        <f t="shared" si="14"/>
        <v>105.8</v>
      </c>
      <c r="L27" s="19">
        <f t="shared" si="15"/>
        <v>74.2</v>
      </c>
      <c r="M27" s="41">
        <f t="shared" si="16"/>
        <v>84.88</v>
      </c>
      <c r="N27" s="21">
        <v>90.07</v>
      </c>
      <c r="O27" s="22">
        <v>45</v>
      </c>
      <c r="P27" s="19">
        <f t="shared" si="17"/>
        <v>135.07</v>
      </c>
      <c r="Q27" s="27">
        <f t="shared" si="18"/>
        <v>864.93000000000006</v>
      </c>
      <c r="R27" s="23">
        <v>77.58</v>
      </c>
      <c r="S27" s="40">
        <v>10</v>
      </c>
      <c r="T27" s="42">
        <f t="shared" si="19"/>
        <v>87.58</v>
      </c>
      <c r="U27" s="43">
        <f t="shared" si="20"/>
        <v>912.42</v>
      </c>
      <c r="V27" s="20">
        <f t="shared" si="21"/>
        <v>912.42</v>
      </c>
      <c r="W27" s="44">
        <f t="shared" si="22"/>
        <v>997.3</v>
      </c>
      <c r="X27" s="26">
        <f t="shared" si="23"/>
        <v>-38.380000000000109</v>
      </c>
      <c r="Y27" s="108" t="s">
        <v>10</v>
      </c>
    </row>
    <row r="28" spans="1:25" ht="16">
      <c r="A28" s="2">
        <v>8</v>
      </c>
      <c r="B28" s="45" t="s">
        <v>8</v>
      </c>
      <c r="C28" s="46" t="s">
        <v>58</v>
      </c>
      <c r="D28" s="47">
        <v>83</v>
      </c>
      <c r="E28" s="48">
        <v>105.25</v>
      </c>
      <c r="F28" s="49">
        <v>0</v>
      </c>
      <c r="G28" s="50">
        <f t="shared" si="12"/>
        <v>105.25</v>
      </c>
      <c r="H28" s="51">
        <f t="shared" si="13"/>
        <v>77.75</v>
      </c>
      <c r="I28" s="52">
        <v>107</v>
      </c>
      <c r="J28" s="53">
        <v>0</v>
      </c>
      <c r="K28" s="48">
        <f t="shared" si="14"/>
        <v>107</v>
      </c>
      <c r="L28" s="48">
        <f t="shared" si="15"/>
        <v>76</v>
      </c>
      <c r="M28" s="54">
        <f t="shared" si="16"/>
        <v>77.75</v>
      </c>
      <c r="N28" s="55">
        <v>98.22</v>
      </c>
      <c r="O28" s="56">
        <v>135</v>
      </c>
      <c r="P28" s="48">
        <f t="shared" si="17"/>
        <v>233.22</v>
      </c>
      <c r="Q28" s="57">
        <f t="shared" si="18"/>
        <v>766.78</v>
      </c>
      <c r="R28" s="52">
        <v>84.62</v>
      </c>
      <c r="S28" s="58">
        <v>60</v>
      </c>
      <c r="T28" s="59">
        <f t="shared" si="19"/>
        <v>144.62</v>
      </c>
      <c r="U28" s="60">
        <f t="shared" si="20"/>
        <v>855.38</v>
      </c>
      <c r="V28" s="61">
        <f t="shared" si="21"/>
        <v>855.38</v>
      </c>
      <c r="W28" s="62">
        <f t="shared" si="22"/>
        <v>933.13</v>
      </c>
      <c r="X28" s="63">
        <f t="shared" si="23"/>
        <v>-102.55000000000007</v>
      </c>
      <c r="Y28" s="111" t="s">
        <v>10</v>
      </c>
    </row>
    <row r="31" spans="1:25" ht="16">
      <c r="C31" s="105"/>
      <c r="D31" s="106" t="s">
        <v>127</v>
      </c>
      <c r="E31" s="106"/>
      <c r="F31" s="106"/>
      <c r="G31" s="106"/>
      <c r="H31" s="106"/>
      <c r="I31" s="106"/>
      <c r="J31" s="106"/>
    </row>
    <row r="32" spans="1:25" ht="16">
      <c r="C32" s="105"/>
      <c r="D32" s="105"/>
      <c r="E32" s="105"/>
      <c r="F32" s="105"/>
      <c r="G32" s="105"/>
      <c r="H32" s="105"/>
      <c r="I32" s="105"/>
      <c r="J32" s="105"/>
    </row>
  </sheetData>
  <mergeCells count="40">
    <mergeCell ref="D6:H6"/>
    <mergeCell ref="I6:L6"/>
    <mergeCell ref="L8:L9"/>
    <mergeCell ref="A1:Y1"/>
    <mergeCell ref="A2:Y2"/>
    <mergeCell ref="A3:Y3"/>
    <mergeCell ref="A4:Y4"/>
    <mergeCell ref="A5:Y5"/>
    <mergeCell ref="M6:M9"/>
    <mergeCell ref="N6:Q6"/>
    <mergeCell ref="R6:U6"/>
    <mergeCell ref="A10:Y10"/>
    <mergeCell ref="V6:V9"/>
    <mergeCell ref="W6:W9"/>
    <mergeCell ref="O8:O9"/>
    <mergeCell ref="P8:P9"/>
    <mergeCell ref="Q8:Q9"/>
    <mergeCell ref="R8:R9"/>
    <mergeCell ref="S8:S9"/>
    <mergeCell ref="T8:T9"/>
    <mergeCell ref="U8:U9"/>
    <mergeCell ref="A6:A9"/>
    <mergeCell ref="B6:B9"/>
    <mergeCell ref="C6:C9"/>
    <mergeCell ref="A20:Y20"/>
    <mergeCell ref="X6:X9"/>
    <mergeCell ref="Y6:Y9"/>
    <mergeCell ref="D7:H7"/>
    <mergeCell ref="I7:L7"/>
    <mergeCell ref="N7:Q7"/>
    <mergeCell ref="R7:U7"/>
    <mergeCell ref="D8:D9"/>
    <mergeCell ref="E8:E9"/>
    <mergeCell ref="F8:F9"/>
    <mergeCell ref="G8:G9"/>
    <mergeCell ref="H8:H9"/>
    <mergeCell ref="I8:I9"/>
    <mergeCell ref="J8:J9"/>
    <mergeCell ref="K8:K9"/>
    <mergeCell ref="N8:N9"/>
  </mergeCells>
  <pageMargins left="0.70833333333333304" right="0.70833333333333304" top="0.74791666666666701" bottom="0.74791666666666701" header="0.511811023622047" footer="0.511811023622047"/>
  <pageSetup paperSize="9"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45"/>
  <sheetViews>
    <sheetView topLeftCell="A4" zoomScaleNormal="100" workbookViewId="0">
      <selection activeCell="C20" sqref="C20"/>
    </sheetView>
  </sheetViews>
  <sheetFormatPr baseColWidth="10" defaultColWidth="10.5" defaultRowHeight="13"/>
  <cols>
    <col min="1" max="1" width="5.5" style="64" customWidth="1"/>
    <col min="2" max="2" width="6.1640625" style="64" customWidth="1"/>
    <col min="3" max="3" width="33.83203125" style="64" customWidth="1"/>
    <col min="4" max="8" width="8" style="64" customWidth="1"/>
    <col min="9" max="9" width="7.1640625" style="64" customWidth="1"/>
    <col min="10" max="10" width="7.83203125" style="64" customWidth="1"/>
    <col min="11" max="16384" width="10.5" style="64"/>
  </cols>
  <sheetData>
    <row r="2" spans="2:9" ht="14">
      <c r="B2" s="138" t="s">
        <v>84</v>
      </c>
      <c r="C2" s="138"/>
      <c r="D2" s="138"/>
      <c r="E2" s="138"/>
      <c r="F2" s="138"/>
      <c r="G2" s="138"/>
      <c r="H2" s="138"/>
      <c r="I2" s="138"/>
    </row>
    <row r="3" spans="2:9" ht="16">
      <c r="B3" s="65"/>
      <c r="C3" s="65" t="s">
        <v>85</v>
      </c>
      <c r="D3" s="65"/>
      <c r="E3" s="65"/>
      <c r="F3" s="65"/>
      <c r="G3" s="65"/>
      <c r="H3" s="65"/>
      <c r="I3" s="65"/>
    </row>
    <row r="4" spans="2:9">
      <c r="B4" s="66"/>
      <c r="C4" s="139" t="s">
        <v>86</v>
      </c>
      <c r="D4" s="67" t="s">
        <v>87</v>
      </c>
      <c r="E4" s="68" t="s">
        <v>88</v>
      </c>
      <c r="F4" s="69" t="s">
        <v>89</v>
      </c>
      <c r="G4" s="67" t="s">
        <v>90</v>
      </c>
      <c r="H4" s="70" t="s">
        <v>59</v>
      </c>
      <c r="I4" s="66"/>
    </row>
    <row r="5" spans="2:9">
      <c r="B5" s="71" t="s">
        <v>66</v>
      </c>
      <c r="C5" s="139"/>
      <c r="D5" s="72" t="s">
        <v>60</v>
      </c>
      <c r="E5" s="72"/>
      <c r="F5" s="73" t="s">
        <v>62</v>
      </c>
      <c r="G5" s="73" t="s">
        <v>61</v>
      </c>
      <c r="H5" s="74" t="s">
        <v>60</v>
      </c>
      <c r="I5" s="71"/>
    </row>
    <row r="6" spans="2:9">
      <c r="B6" s="71" t="s">
        <v>69</v>
      </c>
      <c r="C6" s="139"/>
      <c r="D6" s="72" t="s">
        <v>61</v>
      </c>
      <c r="E6" s="72" t="s">
        <v>72</v>
      </c>
      <c r="F6" s="73" t="s">
        <v>91</v>
      </c>
      <c r="G6" s="73" t="s">
        <v>92</v>
      </c>
      <c r="H6" s="75" t="s">
        <v>65</v>
      </c>
      <c r="I6" s="71"/>
    </row>
    <row r="7" spans="2:9">
      <c r="B7" s="71" t="s">
        <v>70</v>
      </c>
      <c r="C7" s="140" t="s">
        <v>93</v>
      </c>
      <c r="D7" s="72" t="s">
        <v>94</v>
      </c>
      <c r="E7" s="72" t="s">
        <v>95</v>
      </c>
      <c r="F7" s="73" t="s">
        <v>71</v>
      </c>
      <c r="G7" s="73" t="s">
        <v>96</v>
      </c>
      <c r="H7" s="75" t="s">
        <v>97</v>
      </c>
      <c r="I7" s="71" t="s">
        <v>64</v>
      </c>
    </row>
    <row r="8" spans="2:9">
      <c r="B8" s="71" t="s">
        <v>67</v>
      </c>
      <c r="C8" s="140"/>
      <c r="D8" s="72" t="s">
        <v>98</v>
      </c>
      <c r="E8" s="72" t="s">
        <v>98</v>
      </c>
      <c r="F8" s="73" t="s">
        <v>72</v>
      </c>
      <c r="G8" s="73" t="s">
        <v>99</v>
      </c>
      <c r="H8" s="75" t="s">
        <v>100</v>
      </c>
      <c r="I8" s="71" t="s">
        <v>69</v>
      </c>
    </row>
    <row r="9" spans="2:9">
      <c r="B9" s="71" t="s">
        <v>74</v>
      </c>
      <c r="C9" s="140"/>
      <c r="D9" s="72" t="s">
        <v>101</v>
      </c>
      <c r="E9" s="72" t="s">
        <v>102</v>
      </c>
      <c r="F9" s="73" t="s">
        <v>95</v>
      </c>
      <c r="G9" s="73" t="s">
        <v>98</v>
      </c>
      <c r="H9" s="75" t="s">
        <v>92</v>
      </c>
      <c r="I9" s="71" t="s">
        <v>74</v>
      </c>
    </row>
    <row r="10" spans="2:9">
      <c r="B10" s="71" t="s">
        <v>68</v>
      </c>
      <c r="C10" s="140"/>
      <c r="D10" s="72" t="s">
        <v>103</v>
      </c>
      <c r="E10" s="72" t="s">
        <v>99</v>
      </c>
      <c r="F10" s="73" t="s">
        <v>92</v>
      </c>
      <c r="G10" s="73" t="s">
        <v>95</v>
      </c>
      <c r="H10" s="75" t="s">
        <v>104</v>
      </c>
      <c r="I10" s="71" t="s">
        <v>73</v>
      </c>
    </row>
    <row r="11" spans="2:9">
      <c r="B11" s="71" t="s">
        <v>63</v>
      </c>
      <c r="C11" s="141" t="s">
        <v>105</v>
      </c>
      <c r="D11" s="72" t="s">
        <v>98</v>
      </c>
      <c r="E11" s="72"/>
      <c r="F11" s="73" t="s">
        <v>99</v>
      </c>
      <c r="G11" s="73" t="s">
        <v>106</v>
      </c>
      <c r="H11" s="75" t="s">
        <v>101</v>
      </c>
      <c r="I11" s="71"/>
    </row>
    <row r="12" spans="2:9">
      <c r="B12" s="71"/>
      <c r="C12" s="141"/>
      <c r="D12" s="72" t="s">
        <v>60</v>
      </c>
      <c r="E12" s="72"/>
      <c r="F12" s="73" t="s">
        <v>104</v>
      </c>
      <c r="G12" s="73" t="s">
        <v>104</v>
      </c>
      <c r="H12" s="75" t="s">
        <v>103</v>
      </c>
      <c r="I12" s="71"/>
    </row>
    <row r="13" spans="2:9">
      <c r="B13" s="71"/>
      <c r="C13" s="141"/>
      <c r="D13" s="72" t="s">
        <v>60</v>
      </c>
      <c r="E13" s="72"/>
      <c r="F13" s="73" t="s">
        <v>101</v>
      </c>
      <c r="G13" s="73" t="s">
        <v>107</v>
      </c>
      <c r="H13" s="75"/>
      <c r="I13" s="71"/>
    </row>
    <row r="14" spans="2:9">
      <c r="B14" s="71"/>
      <c r="C14" s="141"/>
      <c r="D14" s="72"/>
      <c r="E14" s="72"/>
      <c r="F14" s="73" t="s">
        <v>92</v>
      </c>
      <c r="G14" s="73" t="s">
        <v>94</v>
      </c>
      <c r="H14" s="75"/>
      <c r="I14" s="71"/>
    </row>
    <row r="15" spans="2:9">
      <c r="B15" s="76"/>
      <c r="C15" s="141"/>
      <c r="D15" s="77" t="s">
        <v>75</v>
      </c>
      <c r="E15" s="77"/>
      <c r="F15" s="78" t="s">
        <v>96</v>
      </c>
      <c r="G15" s="78" t="s">
        <v>60</v>
      </c>
      <c r="H15" s="79" t="s">
        <v>60</v>
      </c>
      <c r="I15" s="76"/>
    </row>
    <row r="16" spans="2:9">
      <c r="B16" s="142" t="s">
        <v>108</v>
      </c>
      <c r="C16" s="142"/>
      <c r="D16" s="142"/>
      <c r="E16" s="142"/>
      <c r="F16" s="142"/>
      <c r="G16" s="142"/>
      <c r="H16" s="142"/>
      <c r="I16" s="142"/>
    </row>
    <row r="17" spans="2:9" ht="14">
      <c r="B17" s="80" t="s">
        <v>80</v>
      </c>
      <c r="C17" s="81" t="s">
        <v>19</v>
      </c>
      <c r="D17" s="82">
        <v>9</v>
      </c>
      <c r="E17" s="83">
        <v>10</v>
      </c>
      <c r="F17" s="84">
        <v>9</v>
      </c>
      <c r="G17" s="85">
        <v>7</v>
      </c>
      <c r="H17" s="82"/>
      <c r="I17" s="86">
        <f t="shared" ref="I17:I24" si="0">SUM(D17:H17)</f>
        <v>35</v>
      </c>
    </row>
    <row r="18" spans="2:9" ht="14">
      <c r="B18" s="80" t="s">
        <v>3</v>
      </c>
      <c r="C18" s="81" t="s">
        <v>45</v>
      </c>
      <c r="D18" s="82">
        <v>10</v>
      </c>
      <c r="E18" s="83"/>
      <c r="F18" s="84">
        <v>10</v>
      </c>
      <c r="G18" s="85">
        <v>10</v>
      </c>
      <c r="H18" s="82"/>
      <c r="I18" s="86">
        <f t="shared" si="0"/>
        <v>30</v>
      </c>
    </row>
    <row r="19" spans="2:9" ht="14">
      <c r="B19" s="80" t="s">
        <v>4</v>
      </c>
      <c r="C19" s="81" t="s">
        <v>109</v>
      </c>
      <c r="D19" s="82">
        <v>8</v>
      </c>
      <c r="E19" s="83"/>
      <c r="F19" s="84">
        <v>6</v>
      </c>
      <c r="G19" s="85">
        <v>8</v>
      </c>
      <c r="H19" s="82"/>
      <c r="I19" s="86">
        <f t="shared" si="0"/>
        <v>22</v>
      </c>
    </row>
    <row r="20" spans="2:9" ht="14">
      <c r="B20" s="80" t="s">
        <v>78</v>
      </c>
      <c r="C20" s="81" t="s">
        <v>24</v>
      </c>
      <c r="D20" s="82"/>
      <c r="E20" s="83"/>
      <c r="F20" s="84">
        <v>8</v>
      </c>
      <c r="G20" s="85">
        <v>9</v>
      </c>
      <c r="H20" s="82"/>
      <c r="I20" s="86">
        <f t="shared" si="0"/>
        <v>17</v>
      </c>
    </row>
    <row r="21" spans="2:9" ht="14">
      <c r="B21" s="80" t="s">
        <v>110</v>
      </c>
      <c r="C21" s="81" t="s">
        <v>111</v>
      </c>
      <c r="D21" s="82">
        <v>7</v>
      </c>
      <c r="E21" s="83">
        <v>9</v>
      </c>
      <c r="F21" s="84"/>
      <c r="G21" s="85"/>
      <c r="H21" s="82"/>
      <c r="I21" s="86">
        <f t="shared" si="0"/>
        <v>16</v>
      </c>
    </row>
    <row r="22" spans="2:9" ht="14">
      <c r="B22" s="80" t="s">
        <v>112</v>
      </c>
      <c r="C22" s="81" t="s">
        <v>54</v>
      </c>
      <c r="D22" s="82"/>
      <c r="E22" s="83"/>
      <c r="F22" s="84">
        <v>5</v>
      </c>
      <c r="G22" s="85">
        <v>6</v>
      </c>
      <c r="H22" s="82"/>
      <c r="I22" s="86">
        <f t="shared" si="0"/>
        <v>11</v>
      </c>
    </row>
    <row r="23" spans="2:9" ht="14">
      <c r="B23" s="80" t="s">
        <v>113</v>
      </c>
      <c r="C23" s="81" t="s">
        <v>22</v>
      </c>
      <c r="D23" s="82"/>
      <c r="E23" s="83"/>
      <c r="F23" s="84">
        <v>7</v>
      </c>
      <c r="G23" s="85"/>
      <c r="H23" s="82"/>
      <c r="I23" s="86">
        <f t="shared" si="0"/>
        <v>7</v>
      </c>
    </row>
    <row r="24" spans="2:9" ht="14">
      <c r="B24" s="80" t="s">
        <v>114</v>
      </c>
      <c r="C24" s="81" t="s">
        <v>115</v>
      </c>
      <c r="D24" s="82"/>
      <c r="E24" s="83"/>
      <c r="F24" s="84">
        <v>4</v>
      </c>
      <c r="G24" s="85"/>
      <c r="H24" s="82"/>
      <c r="I24" s="86">
        <f t="shared" si="0"/>
        <v>4</v>
      </c>
    </row>
    <row r="25" spans="2:9">
      <c r="B25" s="134" t="s">
        <v>116</v>
      </c>
      <c r="C25" s="134"/>
      <c r="D25" s="134"/>
      <c r="E25" s="134"/>
      <c r="F25" s="134"/>
      <c r="G25" s="134"/>
      <c r="H25" s="134"/>
      <c r="I25" s="134"/>
    </row>
    <row r="26" spans="2:9" ht="14">
      <c r="B26" s="80" t="s">
        <v>80</v>
      </c>
      <c r="C26" s="81" t="s">
        <v>117</v>
      </c>
      <c r="D26" s="82">
        <v>9</v>
      </c>
      <c r="E26" s="83">
        <v>10</v>
      </c>
      <c r="F26" s="84">
        <v>9</v>
      </c>
      <c r="G26" s="85">
        <v>9</v>
      </c>
      <c r="H26" s="82"/>
      <c r="I26" s="86">
        <f t="shared" ref="I26:I31" si="1">SUM(D26:H26)</f>
        <v>37</v>
      </c>
    </row>
    <row r="27" spans="2:9" ht="14">
      <c r="B27" s="80" t="s">
        <v>3</v>
      </c>
      <c r="C27" s="81" t="s">
        <v>45</v>
      </c>
      <c r="D27" s="82">
        <v>10</v>
      </c>
      <c r="E27" s="83"/>
      <c r="F27" s="84">
        <v>10</v>
      </c>
      <c r="G27" s="85">
        <v>10</v>
      </c>
      <c r="H27" s="82"/>
      <c r="I27" s="86">
        <f t="shared" si="1"/>
        <v>30</v>
      </c>
    </row>
    <row r="28" spans="2:9" ht="14">
      <c r="B28" s="80" t="s">
        <v>4</v>
      </c>
      <c r="C28" s="81" t="s">
        <v>111</v>
      </c>
      <c r="D28" s="82">
        <v>6</v>
      </c>
      <c r="E28" s="83">
        <v>8</v>
      </c>
      <c r="F28" s="84">
        <v>8</v>
      </c>
      <c r="G28" s="85">
        <v>8</v>
      </c>
      <c r="H28" s="82"/>
      <c r="I28" s="86">
        <f t="shared" si="1"/>
        <v>30</v>
      </c>
    </row>
    <row r="29" spans="2:9" ht="14">
      <c r="B29" s="80" t="s">
        <v>5</v>
      </c>
      <c r="C29" s="81" t="s">
        <v>23</v>
      </c>
      <c r="D29" s="82">
        <v>8</v>
      </c>
      <c r="E29" s="83"/>
      <c r="F29" s="84">
        <v>7</v>
      </c>
      <c r="G29" s="85">
        <v>7</v>
      </c>
      <c r="H29" s="82"/>
      <c r="I29" s="86">
        <f t="shared" si="1"/>
        <v>22</v>
      </c>
    </row>
    <row r="30" spans="2:9" ht="14">
      <c r="B30" s="80" t="s">
        <v>83</v>
      </c>
      <c r="C30" s="87" t="s">
        <v>109</v>
      </c>
      <c r="D30" s="88"/>
      <c r="E30" s="89">
        <v>9</v>
      </c>
      <c r="F30" s="90"/>
      <c r="G30" s="91"/>
      <c r="H30" s="88"/>
      <c r="I30" s="86">
        <f t="shared" si="1"/>
        <v>9</v>
      </c>
    </row>
    <row r="31" spans="2:9" ht="14">
      <c r="B31" s="80" t="s">
        <v>82</v>
      </c>
      <c r="C31" s="87" t="s">
        <v>24</v>
      </c>
      <c r="D31" s="88">
        <v>7</v>
      </c>
      <c r="E31" s="89"/>
      <c r="F31" s="90"/>
      <c r="G31" s="91"/>
      <c r="H31" s="88"/>
      <c r="I31" s="86">
        <f t="shared" si="1"/>
        <v>7</v>
      </c>
    </row>
    <row r="32" spans="2:9">
      <c r="B32" s="92"/>
      <c r="C32" s="93" t="s">
        <v>79</v>
      </c>
      <c r="D32" s="94" t="s">
        <v>80</v>
      </c>
      <c r="E32" s="95" t="s">
        <v>3</v>
      </c>
      <c r="F32" s="95" t="s">
        <v>77</v>
      </c>
      <c r="G32" s="94" t="s">
        <v>5</v>
      </c>
      <c r="H32" s="96" t="s">
        <v>6</v>
      </c>
      <c r="I32" s="97"/>
    </row>
    <row r="33" spans="1:10" ht="25">
      <c r="B33" s="98"/>
      <c r="C33" s="99" t="s">
        <v>118</v>
      </c>
      <c r="D33" s="100"/>
      <c r="E33" s="100"/>
      <c r="F33" s="100"/>
      <c r="G33" s="100"/>
      <c r="H33" s="100" t="s">
        <v>119</v>
      </c>
      <c r="I33" s="100"/>
    </row>
    <row r="34" spans="1:10">
      <c r="C34" s="101"/>
    </row>
    <row r="35" spans="1:10">
      <c r="A35" s="102"/>
      <c r="B35" s="135" t="s">
        <v>120</v>
      </c>
      <c r="C35" s="135"/>
      <c r="D35" s="135"/>
      <c r="E35" s="135"/>
      <c r="F35" s="135"/>
      <c r="G35" s="135"/>
      <c r="H35" s="135"/>
      <c r="I35" s="135"/>
    </row>
    <row r="36" spans="1:10">
      <c r="A36" s="102" t="s">
        <v>121</v>
      </c>
      <c r="B36" s="136" t="s">
        <v>122</v>
      </c>
      <c r="C36" s="136"/>
      <c r="D36" s="136"/>
      <c r="E36" s="136"/>
      <c r="F36" s="136"/>
      <c r="G36" s="136"/>
      <c r="H36" s="136"/>
      <c r="I36" s="136"/>
    </row>
    <row r="37" spans="1:10" ht="15">
      <c r="B37" s="137" t="s">
        <v>81</v>
      </c>
      <c r="C37" s="137"/>
      <c r="D37" s="137"/>
      <c r="E37" s="137"/>
      <c r="F37" s="137"/>
      <c r="G37" s="137"/>
      <c r="H37" s="137"/>
      <c r="I37" s="137"/>
    </row>
    <row r="38" spans="1:10">
      <c r="C38" s="133" t="s">
        <v>121</v>
      </c>
      <c r="D38" s="133"/>
      <c r="E38" s="133"/>
      <c r="F38" s="133"/>
      <c r="G38" s="133"/>
      <c r="H38" s="133"/>
    </row>
    <row r="39" spans="1:10">
      <c r="C39" s="133" t="s">
        <v>123</v>
      </c>
      <c r="D39" s="133"/>
      <c r="E39" s="133"/>
      <c r="F39" s="133"/>
      <c r="G39" s="133"/>
      <c r="H39" s="133"/>
    </row>
    <row r="40" spans="1:10">
      <c r="C40" s="64" t="s">
        <v>75</v>
      </c>
    </row>
    <row r="41" spans="1:10">
      <c r="I41" s="103"/>
    </row>
    <row r="43" spans="1:10" ht="15">
      <c r="A43" s="64" t="s">
        <v>60</v>
      </c>
      <c r="J43" s="104"/>
    </row>
    <row r="44" spans="1:10" ht="15">
      <c r="I44" s="104"/>
      <c r="J44" s="104"/>
    </row>
    <row r="45" spans="1:10" ht="15">
      <c r="I45" s="104"/>
      <c r="J45" s="104"/>
    </row>
  </sheetData>
  <mergeCells count="11">
    <mergeCell ref="B2:I2"/>
    <mergeCell ref="C4:C6"/>
    <mergeCell ref="C7:C10"/>
    <mergeCell ref="C11:C15"/>
    <mergeCell ref="B16:I16"/>
    <mergeCell ref="C39:H39"/>
    <mergeCell ref="B25:I25"/>
    <mergeCell ref="B35:I35"/>
    <mergeCell ref="B36:I36"/>
    <mergeCell ref="B37:I37"/>
    <mergeCell ref="C38:H38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1C7C-3721-4645-8D47-81E1D05D64F0}">
  <dimension ref="B2:P22"/>
  <sheetViews>
    <sheetView workbookViewId="0">
      <selection activeCell="J18" sqref="J18"/>
    </sheetView>
  </sheetViews>
  <sheetFormatPr baseColWidth="10" defaultRowHeight="13"/>
  <cols>
    <col min="1" max="1" width="8.83203125" customWidth="1"/>
    <col min="2" max="2" width="5.5" customWidth="1"/>
    <col min="3" max="3" width="4.83203125" customWidth="1"/>
    <col min="4" max="4" width="21.5" bestFit="1" customWidth="1"/>
    <col min="5" max="5" width="7.1640625" customWidth="1"/>
    <col min="6" max="6" width="7.33203125" customWidth="1"/>
    <col min="7" max="7" width="19.6640625" customWidth="1"/>
    <col min="8" max="8" width="7.83203125" customWidth="1"/>
    <col min="9" max="9" width="7.33203125" customWidth="1"/>
    <col min="10" max="10" width="23.5" customWidth="1"/>
    <col min="11" max="11" width="8.83203125" customWidth="1"/>
    <col min="12" max="12" width="7.33203125" customWidth="1"/>
    <col min="13" max="13" width="21" customWidth="1"/>
    <col min="14" max="14" width="8.83203125" customWidth="1"/>
    <col min="15" max="16" width="7.33203125" customWidth="1"/>
    <col min="17" max="257" width="8.83203125" customWidth="1"/>
    <col min="258" max="258" width="5.5" customWidth="1"/>
    <col min="259" max="259" width="4.83203125" customWidth="1"/>
    <col min="260" max="260" width="21.5" bestFit="1" customWidth="1"/>
    <col min="261" max="261" width="7.1640625" customWidth="1"/>
    <col min="262" max="262" width="7.33203125" customWidth="1"/>
    <col min="263" max="263" width="19.6640625" customWidth="1"/>
    <col min="264" max="264" width="7.83203125" customWidth="1"/>
    <col min="265" max="265" width="7.33203125" customWidth="1"/>
    <col min="266" max="266" width="23.5" customWidth="1"/>
    <col min="267" max="267" width="8.83203125" customWidth="1"/>
    <col min="268" max="268" width="7.33203125" customWidth="1"/>
    <col min="269" max="269" width="21" customWidth="1"/>
    <col min="270" max="270" width="8.83203125" customWidth="1"/>
    <col min="271" max="272" width="7.33203125" customWidth="1"/>
    <col min="273" max="513" width="8.83203125" customWidth="1"/>
    <col min="514" max="514" width="5.5" customWidth="1"/>
    <col min="515" max="515" width="4.83203125" customWidth="1"/>
    <col min="516" max="516" width="21.5" bestFit="1" customWidth="1"/>
    <col min="517" max="517" width="7.1640625" customWidth="1"/>
    <col min="518" max="518" width="7.33203125" customWidth="1"/>
    <col min="519" max="519" width="19.6640625" customWidth="1"/>
    <col min="520" max="520" width="7.83203125" customWidth="1"/>
    <col min="521" max="521" width="7.33203125" customWidth="1"/>
    <col min="522" max="522" width="23.5" customWidth="1"/>
    <col min="523" max="523" width="8.83203125" customWidth="1"/>
    <col min="524" max="524" width="7.33203125" customWidth="1"/>
    <col min="525" max="525" width="21" customWidth="1"/>
    <col min="526" max="526" width="8.83203125" customWidth="1"/>
    <col min="527" max="528" width="7.33203125" customWidth="1"/>
    <col min="529" max="769" width="8.83203125" customWidth="1"/>
    <col min="770" max="770" width="5.5" customWidth="1"/>
    <col min="771" max="771" width="4.83203125" customWidth="1"/>
    <col min="772" max="772" width="21.5" bestFit="1" customWidth="1"/>
    <col min="773" max="773" width="7.1640625" customWidth="1"/>
    <col min="774" max="774" width="7.33203125" customWidth="1"/>
    <col min="775" max="775" width="19.6640625" customWidth="1"/>
    <col min="776" max="776" width="7.83203125" customWidth="1"/>
    <col min="777" max="777" width="7.33203125" customWidth="1"/>
    <col min="778" max="778" width="23.5" customWidth="1"/>
    <col min="779" max="779" width="8.83203125" customWidth="1"/>
    <col min="780" max="780" width="7.33203125" customWidth="1"/>
    <col min="781" max="781" width="21" customWidth="1"/>
    <col min="782" max="782" width="8.83203125" customWidth="1"/>
    <col min="783" max="784" width="7.33203125" customWidth="1"/>
    <col min="785" max="1025" width="8.83203125" customWidth="1"/>
    <col min="1026" max="1026" width="5.5" customWidth="1"/>
    <col min="1027" max="1027" width="4.83203125" customWidth="1"/>
    <col min="1028" max="1028" width="21.5" bestFit="1" customWidth="1"/>
    <col min="1029" max="1029" width="7.1640625" customWidth="1"/>
    <col min="1030" max="1030" width="7.33203125" customWidth="1"/>
    <col min="1031" max="1031" width="19.6640625" customWidth="1"/>
    <col min="1032" max="1032" width="7.83203125" customWidth="1"/>
    <col min="1033" max="1033" width="7.33203125" customWidth="1"/>
    <col min="1034" max="1034" width="23.5" customWidth="1"/>
    <col min="1035" max="1035" width="8.83203125" customWidth="1"/>
    <col min="1036" max="1036" width="7.33203125" customWidth="1"/>
    <col min="1037" max="1037" width="21" customWidth="1"/>
    <col min="1038" max="1038" width="8.83203125" customWidth="1"/>
    <col min="1039" max="1040" width="7.33203125" customWidth="1"/>
    <col min="1041" max="1281" width="8.83203125" customWidth="1"/>
    <col min="1282" max="1282" width="5.5" customWidth="1"/>
    <col min="1283" max="1283" width="4.83203125" customWidth="1"/>
    <col min="1284" max="1284" width="21.5" bestFit="1" customWidth="1"/>
    <col min="1285" max="1285" width="7.1640625" customWidth="1"/>
    <col min="1286" max="1286" width="7.33203125" customWidth="1"/>
    <col min="1287" max="1287" width="19.6640625" customWidth="1"/>
    <col min="1288" max="1288" width="7.83203125" customWidth="1"/>
    <col min="1289" max="1289" width="7.33203125" customWidth="1"/>
    <col min="1290" max="1290" width="23.5" customWidth="1"/>
    <col min="1291" max="1291" width="8.83203125" customWidth="1"/>
    <col min="1292" max="1292" width="7.33203125" customWidth="1"/>
    <col min="1293" max="1293" width="21" customWidth="1"/>
    <col min="1294" max="1294" width="8.83203125" customWidth="1"/>
    <col min="1295" max="1296" width="7.33203125" customWidth="1"/>
    <col min="1297" max="1537" width="8.83203125" customWidth="1"/>
    <col min="1538" max="1538" width="5.5" customWidth="1"/>
    <col min="1539" max="1539" width="4.83203125" customWidth="1"/>
    <col min="1540" max="1540" width="21.5" bestFit="1" customWidth="1"/>
    <col min="1541" max="1541" width="7.1640625" customWidth="1"/>
    <col min="1542" max="1542" width="7.33203125" customWidth="1"/>
    <col min="1543" max="1543" width="19.6640625" customWidth="1"/>
    <col min="1544" max="1544" width="7.83203125" customWidth="1"/>
    <col min="1545" max="1545" width="7.33203125" customWidth="1"/>
    <col min="1546" max="1546" width="23.5" customWidth="1"/>
    <col min="1547" max="1547" width="8.83203125" customWidth="1"/>
    <col min="1548" max="1548" width="7.33203125" customWidth="1"/>
    <col min="1549" max="1549" width="21" customWidth="1"/>
    <col min="1550" max="1550" width="8.83203125" customWidth="1"/>
    <col min="1551" max="1552" width="7.33203125" customWidth="1"/>
    <col min="1553" max="1793" width="8.83203125" customWidth="1"/>
    <col min="1794" max="1794" width="5.5" customWidth="1"/>
    <col min="1795" max="1795" width="4.83203125" customWidth="1"/>
    <col min="1796" max="1796" width="21.5" bestFit="1" customWidth="1"/>
    <col min="1797" max="1797" width="7.1640625" customWidth="1"/>
    <col min="1798" max="1798" width="7.33203125" customWidth="1"/>
    <col min="1799" max="1799" width="19.6640625" customWidth="1"/>
    <col min="1800" max="1800" width="7.83203125" customWidth="1"/>
    <col min="1801" max="1801" width="7.33203125" customWidth="1"/>
    <col min="1802" max="1802" width="23.5" customWidth="1"/>
    <col min="1803" max="1803" width="8.83203125" customWidth="1"/>
    <col min="1804" max="1804" width="7.33203125" customWidth="1"/>
    <col min="1805" max="1805" width="21" customWidth="1"/>
    <col min="1806" max="1806" width="8.83203125" customWidth="1"/>
    <col min="1807" max="1808" width="7.33203125" customWidth="1"/>
    <col min="1809" max="2049" width="8.83203125" customWidth="1"/>
    <col min="2050" max="2050" width="5.5" customWidth="1"/>
    <col min="2051" max="2051" width="4.83203125" customWidth="1"/>
    <col min="2052" max="2052" width="21.5" bestFit="1" customWidth="1"/>
    <col min="2053" max="2053" width="7.1640625" customWidth="1"/>
    <col min="2054" max="2054" width="7.33203125" customWidth="1"/>
    <col min="2055" max="2055" width="19.6640625" customWidth="1"/>
    <col min="2056" max="2056" width="7.83203125" customWidth="1"/>
    <col min="2057" max="2057" width="7.33203125" customWidth="1"/>
    <col min="2058" max="2058" width="23.5" customWidth="1"/>
    <col min="2059" max="2059" width="8.83203125" customWidth="1"/>
    <col min="2060" max="2060" width="7.33203125" customWidth="1"/>
    <col min="2061" max="2061" width="21" customWidth="1"/>
    <col min="2062" max="2062" width="8.83203125" customWidth="1"/>
    <col min="2063" max="2064" width="7.33203125" customWidth="1"/>
    <col min="2065" max="2305" width="8.83203125" customWidth="1"/>
    <col min="2306" max="2306" width="5.5" customWidth="1"/>
    <col min="2307" max="2307" width="4.83203125" customWidth="1"/>
    <col min="2308" max="2308" width="21.5" bestFit="1" customWidth="1"/>
    <col min="2309" max="2309" width="7.1640625" customWidth="1"/>
    <col min="2310" max="2310" width="7.33203125" customWidth="1"/>
    <col min="2311" max="2311" width="19.6640625" customWidth="1"/>
    <col min="2312" max="2312" width="7.83203125" customWidth="1"/>
    <col min="2313" max="2313" width="7.33203125" customWidth="1"/>
    <col min="2314" max="2314" width="23.5" customWidth="1"/>
    <col min="2315" max="2315" width="8.83203125" customWidth="1"/>
    <col min="2316" max="2316" width="7.33203125" customWidth="1"/>
    <col min="2317" max="2317" width="21" customWidth="1"/>
    <col min="2318" max="2318" width="8.83203125" customWidth="1"/>
    <col min="2319" max="2320" width="7.33203125" customWidth="1"/>
    <col min="2321" max="2561" width="8.83203125" customWidth="1"/>
    <col min="2562" max="2562" width="5.5" customWidth="1"/>
    <col min="2563" max="2563" width="4.83203125" customWidth="1"/>
    <col min="2564" max="2564" width="21.5" bestFit="1" customWidth="1"/>
    <col min="2565" max="2565" width="7.1640625" customWidth="1"/>
    <col min="2566" max="2566" width="7.33203125" customWidth="1"/>
    <col min="2567" max="2567" width="19.6640625" customWidth="1"/>
    <col min="2568" max="2568" width="7.83203125" customWidth="1"/>
    <col min="2569" max="2569" width="7.33203125" customWidth="1"/>
    <col min="2570" max="2570" width="23.5" customWidth="1"/>
    <col min="2571" max="2571" width="8.83203125" customWidth="1"/>
    <col min="2572" max="2572" width="7.33203125" customWidth="1"/>
    <col min="2573" max="2573" width="21" customWidth="1"/>
    <col min="2574" max="2574" width="8.83203125" customWidth="1"/>
    <col min="2575" max="2576" width="7.33203125" customWidth="1"/>
    <col min="2577" max="2817" width="8.83203125" customWidth="1"/>
    <col min="2818" max="2818" width="5.5" customWidth="1"/>
    <col min="2819" max="2819" width="4.83203125" customWidth="1"/>
    <col min="2820" max="2820" width="21.5" bestFit="1" customWidth="1"/>
    <col min="2821" max="2821" width="7.1640625" customWidth="1"/>
    <col min="2822" max="2822" width="7.33203125" customWidth="1"/>
    <col min="2823" max="2823" width="19.6640625" customWidth="1"/>
    <col min="2824" max="2824" width="7.83203125" customWidth="1"/>
    <col min="2825" max="2825" width="7.33203125" customWidth="1"/>
    <col min="2826" max="2826" width="23.5" customWidth="1"/>
    <col min="2827" max="2827" width="8.83203125" customWidth="1"/>
    <col min="2828" max="2828" width="7.33203125" customWidth="1"/>
    <col min="2829" max="2829" width="21" customWidth="1"/>
    <col min="2830" max="2830" width="8.83203125" customWidth="1"/>
    <col min="2831" max="2832" width="7.33203125" customWidth="1"/>
    <col min="2833" max="3073" width="8.83203125" customWidth="1"/>
    <col min="3074" max="3074" width="5.5" customWidth="1"/>
    <col min="3075" max="3075" width="4.83203125" customWidth="1"/>
    <col min="3076" max="3076" width="21.5" bestFit="1" customWidth="1"/>
    <col min="3077" max="3077" width="7.1640625" customWidth="1"/>
    <col min="3078" max="3078" width="7.33203125" customWidth="1"/>
    <col min="3079" max="3079" width="19.6640625" customWidth="1"/>
    <col min="3080" max="3080" width="7.83203125" customWidth="1"/>
    <col min="3081" max="3081" width="7.33203125" customWidth="1"/>
    <col min="3082" max="3082" width="23.5" customWidth="1"/>
    <col min="3083" max="3083" width="8.83203125" customWidth="1"/>
    <col min="3084" max="3084" width="7.33203125" customWidth="1"/>
    <col min="3085" max="3085" width="21" customWidth="1"/>
    <col min="3086" max="3086" width="8.83203125" customWidth="1"/>
    <col min="3087" max="3088" width="7.33203125" customWidth="1"/>
    <col min="3089" max="3329" width="8.83203125" customWidth="1"/>
    <col min="3330" max="3330" width="5.5" customWidth="1"/>
    <col min="3331" max="3331" width="4.83203125" customWidth="1"/>
    <col min="3332" max="3332" width="21.5" bestFit="1" customWidth="1"/>
    <col min="3333" max="3333" width="7.1640625" customWidth="1"/>
    <col min="3334" max="3334" width="7.33203125" customWidth="1"/>
    <col min="3335" max="3335" width="19.6640625" customWidth="1"/>
    <col min="3336" max="3336" width="7.83203125" customWidth="1"/>
    <col min="3337" max="3337" width="7.33203125" customWidth="1"/>
    <col min="3338" max="3338" width="23.5" customWidth="1"/>
    <col min="3339" max="3339" width="8.83203125" customWidth="1"/>
    <col min="3340" max="3340" width="7.33203125" customWidth="1"/>
    <col min="3341" max="3341" width="21" customWidth="1"/>
    <col min="3342" max="3342" width="8.83203125" customWidth="1"/>
    <col min="3343" max="3344" width="7.33203125" customWidth="1"/>
    <col min="3345" max="3585" width="8.83203125" customWidth="1"/>
    <col min="3586" max="3586" width="5.5" customWidth="1"/>
    <col min="3587" max="3587" width="4.83203125" customWidth="1"/>
    <col min="3588" max="3588" width="21.5" bestFit="1" customWidth="1"/>
    <col min="3589" max="3589" width="7.1640625" customWidth="1"/>
    <col min="3590" max="3590" width="7.33203125" customWidth="1"/>
    <col min="3591" max="3591" width="19.6640625" customWidth="1"/>
    <col min="3592" max="3592" width="7.83203125" customWidth="1"/>
    <col min="3593" max="3593" width="7.33203125" customWidth="1"/>
    <col min="3594" max="3594" width="23.5" customWidth="1"/>
    <col min="3595" max="3595" width="8.83203125" customWidth="1"/>
    <col min="3596" max="3596" width="7.33203125" customWidth="1"/>
    <col min="3597" max="3597" width="21" customWidth="1"/>
    <col min="3598" max="3598" width="8.83203125" customWidth="1"/>
    <col min="3599" max="3600" width="7.33203125" customWidth="1"/>
    <col min="3601" max="3841" width="8.83203125" customWidth="1"/>
    <col min="3842" max="3842" width="5.5" customWidth="1"/>
    <col min="3843" max="3843" width="4.83203125" customWidth="1"/>
    <col min="3844" max="3844" width="21.5" bestFit="1" customWidth="1"/>
    <col min="3845" max="3845" width="7.1640625" customWidth="1"/>
    <col min="3846" max="3846" width="7.33203125" customWidth="1"/>
    <col min="3847" max="3847" width="19.6640625" customWidth="1"/>
    <col min="3848" max="3848" width="7.83203125" customWidth="1"/>
    <col min="3849" max="3849" width="7.33203125" customWidth="1"/>
    <col min="3850" max="3850" width="23.5" customWidth="1"/>
    <col min="3851" max="3851" width="8.83203125" customWidth="1"/>
    <col min="3852" max="3852" width="7.33203125" customWidth="1"/>
    <col min="3853" max="3853" width="21" customWidth="1"/>
    <col min="3854" max="3854" width="8.83203125" customWidth="1"/>
    <col min="3855" max="3856" width="7.33203125" customWidth="1"/>
    <col min="3857" max="4097" width="8.83203125" customWidth="1"/>
    <col min="4098" max="4098" width="5.5" customWidth="1"/>
    <col min="4099" max="4099" width="4.83203125" customWidth="1"/>
    <col min="4100" max="4100" width="21.5" bestFit="1" customWidth="1"/>
    <col min="4101" max="4101" width="7.1640625" customWidth="1"/>
    <col min="4102" max="4102" width="7.33203125" customWidth="1"/>
    <col min="4103" max="4103" width="19.6640625" customWidth="1"/>
    <col min="4104" max="4104" width="7.83203125" customWidth="1"/>
    <col min="4105" max="4105" width="7.33203125" customWidth="1"/>
    <col min="4106" max="4106" width="23.5" customWidth="1"/>
    <col min="4107" max="4107" width="8.83203125" customWidth="1"/>
    <col min="4108" max="4108" width="7.33203125" customWidth="1"/>
    <col min="4109" max="4109" width="21" customWidth="1"/>
    <col min="4110" max="4110" width="8.83203125" customWidth="1"/>
    <col min="4111" max="4112" width="7.33203125" customWidth="1"/>
    <col min="4113" max="4353" width="8.83203125" customWidth="1"/>
    <col min="4354" max="4354" width="5.5" customWidth="1"/>
    <col min="4355" max="4355" width="4.83203125" customWidth="1"/>
    <col min="4356" max="4356" width="21.5" bestFit="1" customWidth="1"/>
    <col min="4357" max="4357" width="7.1640625" customWidth="1"/>
    <col min="4358" max="4358" width="7.33203125" customWidth="1"/>
    <col min="4359" max="4359" width="19.6640625" customWidth="1"/>
    <col min="4360" max="4360" width="7.83203125" customWidth="1"/>
    <col min="4361" max="4361" width="7.33203125" customWidth="1"/>
    <col min="4362" max="4362" width="23.5" customWidth="1"/>
    <col min="4363" max="4363" width="8.83203125" customWidth="1"/>
    <col min="4364" max="4364" width="7.33203125" customWidth="1"/>
    <col min="4365" max="4365" width="21" customWidth="1"/>
    <col min="4366" max="4366" width="8.83203125" customWidth="1"/>
    <col min="4367" max="4368" width="7.33203125" customWidth="1"/>
    <col min="4369" max="4609" width="8.83203125" customWidth="1"/>
    <col min="4610" max="4610" width="5.5" customWidth="1"/>
    <col min="4611" max="4611" width="4.83203125" customWidth="1"/>
    <col min="4612" max="4612" width="21.5" bestFit="1" customWidth="1"/>
    <col min="4613" max="4613" width="7.1640625" customWidth="1"/>
    <col min="4614" max="4614" width="7.33203125" customWidth="1"/>
    <col min="4615" max="4615" width="19.6640625" customWidth="1"/>
    <col min="4616" max="4616" width="7.83203125" customWidth="1"/>
    <col min="4617" max="4617" width="7.33203125" customWidth="1"/>
    <col min="4618" max="4618" width="23.5" customWidth="1"/>
    <col min="4619" max="4619" width="8.83203125" customWidth="1"/>
    <col min="4620" max="4620" width="7.33203125" customWidth="1"/>
    <col min="4621" max="4621" width="21" customWidth="1"/>
    <col min="4622" max="4622" width="8.83203125" customWidth="1"/>
    <col min="4623" max="4624" width="7.33203125" customWidth="1"/>
    <col min="4625" max="4865" width="8.83203125" customWidth="1"/>
    <col min="4866" max="4866" width="5.5" customWidth="1"/>
    <col min="4867" max="4867" width="4.83203125" customWidth="1"/>
    <col min="4868" max="4868" width="21.5" bestFit="1" customWidth="1"/>
    <col min="4869" max="4869" width="7.1640625" customWidth="1"/>
    <col min="4870" max="4870" width="7.33203125" customWidth="1"/>
    <col min="4871" max="4871" width="19.6640625" customWidth="1"/>
    <col min="4872" max="4872" width="7.83203125" customWidth="1"/>
    <col min="4873" max="4873" width="7.33203125" customWidth="1"/>
    <col min="4874" max="4874" width="23.5" customWidth="1"/>
    <col min="4875" max="4875" width="8.83203125" customWidth="1"/>
    <col min="4876" max="4876" width="7.33203125" customWidth="1"/>
    <col min="4877" max="4877" width="21" customWidth="1"/>
    <col min="4878" max="4878" width="8.83203125" customWidth="1"/>
    <col min="4879" max="4880" width="7.33203125" customWidth="1"/>
    <col min="4881" max="5121" width="8.83203125" customWidth="1"/>
    <col min="5122" max="5122" width="5.5" customWidth="1"/>
    <col min="5123" max="5123" width="4.83203125" customWidth="1"/>
    <col min="5124" max="5124" width="21.5" bestFit="1" customWidth="1"/>
    <col min="5125" max="5125" width="7.1640625" customWidth="1"/>
    <col min="5126" max="5126" width="7.33203125" customWidth="1"/>
    <col min="5127" max="5127" width="19.6640625" customWidth="1"/>
    <col min="5128" max="5128" width="7.83203125" customWidth="1"/>
    <col min="5129" max="5129" width="7.33203125" customWidth="1"/>
    <col min="5130" max="5130" width="23.5" customWidth="1"/>
    <col min="5131" max="5131" width="8.83203125" customWidth="1"/>
    <col min="5132" max="5132" width="7.33203125" customWidth="1"/>
    <col min="5133" max="5133" width="21" customWidth="1"/>
    <col min="5134" max="5134" width="8.83203125" customWidth="1"/>
    <col min="5135" max="5136" width="7.33203125" customWidth="1"/>
    <col min="5137" max="5377" width="8.83203125" customWidth="1"/>
    <col min="5378" max="5378" width="5.5" customWidth="1"/>
    <col min="5379" max="5379" width="4.83203125" customWidth="1"/>
    <col min="5380" max="5380" width="21.5" bestFit="1" customWidth="1"/>
    <col min="5381" max="5381" width="7.1640625" customWidth="1"/>
    <col min="5382" max="5382" width="7.33203125" customWidth="1"/>
    <col min="5383" max="5383" width="19.6640625" customWidth="1"/>
    <col min="5384" max="5384" width="7.83203125" customWidth="1"/>
    <col min="5385" max="5385" width="7.33203125" customWidth="1"/>
    <col min="5386" max="5386" width="23.5" customWidth="1"/>
    <col min="5387" max="5387" width="8.83203125" customWidth="1"/>
    <col min="5388" max="5388" width="7.33203125" customWidth="1"/>
    <col min="5389" max="5389" width="21" customWidth="1"/>
    <col min="5390" max="5390" width="8.83203125" customWidth="1"/>
    <col min="5391" max="5392" width="7.33203125" customWidth="1"/>
    <col min="5393" max="5633" width="8.83203125" customWidth="1"/>
    <col min="5634" max="5634" width="5.5" customWidth="1"/>
    <col min="5635" max="5635" width="4.83203125" customWidth="1"/>
    <col min="5636" max="5636" width="21.5" bestFit="1" customWidth="1"/>
    <col min="5637" max="5637" width="7.1640625" customWidth="1"/>
    <col min="5638" max="5638" width="7.33203125" customWidth="1"/>
    <col min="5639" max="5639" width="19.6640625" customWidth="1"/>
    <col min="5640" max="5640" width="7.83203125" customWidth="1"/>
    <col min="5641" max="5641" width="7.33203125" customWidth="1"/>
    <col min="5642" max="5642" width="23.5" customWidth="1"/>
    <col min="5643" max="5643" width="8.83203125" customWidth="1"/>
    <col min="5644" max="5644" width="7.33203125" customWidth="1"/>
    <col min="5645" max="5645" width="21" customWidth="1"/>
    <col min="5646" max="5646" width="8.83203125" customWidth="1"/>
    <col min="5647" max="5648" width="7.33203125" customWidth="1"/>
    <col min="5649" max="5889" width="8.83203125" customWidth="1"/>
    <col min="5890" max="5890" width="5.5" customWidth="1"/>
    <col min="5891" max="5891" width="4.83203125" customWidth="1"/>
    <col min="5892" max="5892" width="21.5" bestFit="1" customWidth="1"/>
    <col min="5893" max="5893" width="7.1640625" customWidth="1"/>
    <col min="5894" max="5894" width="7.33203125" customWidth="1"/>
    <col min="5895" max="5895" width="19.6640625" customWidth="1"/>
    <col min="5896" max="5896" width="7.83203125" customWidth="1"/>
    <col min="5897" max="5897" width="7.33203125" customWidth="1"/>
    <col min="5898" max="5898" width="23.5" customWidth="1"/>
    <col min="5899" max="5899" width="8.83203125" customWidth="1"/>
    <col min="5900" max="5900" width="7.33203125" customWidth="1"/>
    <col min="5901" max="5901" width="21" customWidth="1"/>
    <col min="5902" max="5902" width="8.83203125" customWidth="1"/>
    <col min="5903" max="5904" width="7.33203125" customWidth="1"/>
    <col min="5905" max="6145" width="8.83203125" customWidth="1"/>
    <col min="6146" max="6146" width="5.5" customWidth="1"/>
    <col min="6147" max="6147" width="4.83203125" customWidth="1"/>
    <col min="6148" max="6148" width="21.5" bestFit="1" customWidth="1"/>
    <col min="6149" max="6149" width="7.1640625" customWidth="1"/>
    <col min="6150" max="6150" width="7.33203125" customWidth="1"/>
    <col min="6151" max="6151" width="19.6640625" customWidth="1"/>
    <col min="6152" max="6152" width="7.83203125" customWidth="1"/>
    <col min="6153" max="6153" width="7.33203125" customWidth="1"/>
    <col min="6154" max="6154" width="23.5" customWidth="1"/>
    <col min="6155" max="6155" width="8.83203125" customWidth="1"/>
    <col min="6156" max="6156" width="7.33203125" customWidth="1"/>
    <col min="6157" max="6157" width="21" customWidth="1"/>
    <col min="6158" max="6158" width="8.83203125" customWidth="1"/>
    <col min="6159" max="6160" width="7.33203125" customWidth="1"/>
    <col min="6161" max="6401" width="8.83203125" customWidth="1"/>
    <col min="6402" max="6402" width="5.5" customWidth="1"/>
    <col min="6403" max="6403" width="4.83203125" customWidth="1"/>
    <col min="6404" max="6404" width="21.5" bestFit="1" customWidth="1"/>
    <col min="6405" max="6405" width="7.1640625" customWidth="1"/>
    <col min="6406" max="6406" width="7.33203125" customWidth="1"/>
    <col min="6407" max="6407" width="19.6640625" customWidth="1"/>
    <col min="6408" max="6408" width="7.83203125" customWidth="1"/>
    <col min="6409" max="6409" width="7.33203125" customWidth="1"/>
    <col min="6410" max="6410" width="23.5" customWidth="1"/>
    <col min="6411" max="6411" width="8.83203125" customWidth="1"/>
    <col min="6412" max="6412" width="7.33203125" customWidth="1"/>
    <col min="6413" max="6413" width="21" customWidth="1"/>
    <col min="6414" max="6414" width="8.83203125" customWidth="1"/>
    <col min="6415" max="6416" width="7.33203125" customWidth="1"/>
    <col min="6417" max="6657" width="8.83203125" customWidth="1"/>
    <col min="6658" max="6658" width="5.5" customWidth="1"/>
    <col min="6659" max="6659" width="4.83203125" customWidth="1"/>
    <col min="6660" max="6660" width="21.5" bestFit="1" customWidth="1"/>
    <col min="6661" max="6661" width="7.1640625" customWidth="1"/>
    <col min="6662" max="6662" width="7.33203125" customWidth="1"/>
    <col min="6663" max="6663" width="19.6640625" customWidth="1"/>
    <col min="6664" max="6664" width="7.83203125" customWidth="1"/>
    <col min="6665" max="6665" width="7.33203125" customWidth="1"/>
    <col min="6666" max="6666" width="23.5" customWidth="1"/>
    <col min="6667" max="6667" width="8.83203125" customWidth="1"/>
    <col min="6668" max="6668" width="7.33203125" customWidth="1"/>
    <col min="6669" max="6669" width="21" customWidth="1"/>
    <col min="6670" max="6670" width="8.83203125" customWidth="1"/>
    <col min="6671" max="6672" width="7.33203125" customWidth="1"/>
    <col min="6673" max="6913" width="8.83203125" customWidth="1"/>
    <col min="6914" max="6914" width="5.5" customWidth="1"/>
    <col min="6915" max="6915" width="4.83203125" customWidth="1"/>
    <col min="6916" max="6916" width="21.5" bestFit="1" customWidth="1"/>
    <col min="6917" max="6917" width="7.1640625" customWidth="1"/>
    <col min="6918" max="6918" width="7.33203125" customWidth="1"/>
    <col min="6919" max="6919" width="19.6640625" customWidth="1"/>
    <col min="6920" max="6920" width="7.83203125" customWidth="1"/>
    <col min="6921" max="6921" width="7.33203125" customWidth="1"/>
    <col min="6922" max="6922" width="23.5" customWidth="1"/>
    <col min="6923" max="6923" width="8.83203125" customWidth="1"/>
    <col min="6924" max="6924" width="7.33203125" customWidth="1"/>
    <col min="6925" max="6925" width="21" customWidth="1"/>
    <col min="6926" max="6926" width="8.83203125" customWidth="1"/>
    <col min="6927" max="6928" width="7.33203125" customWidth="1"/>
    <col min="6929" max="7169" width="8.83203125" customWidth="1"/>
    <col min="7170" max="7170" width="5.5" customWidth="1"/>
    <col min="7171" max="7171" width="4.83203125" customWidth="1"/>
    <col min="7172" max="7172" width="21.5" bestFit="1" customWidth="1"/>
    <col min="7173" max="7173" width="7.1640625" customWidth="1"/>
    <col min="7174" max="7174" width="7.33203125" customWidth="1"/>
    <col min="7175" max="7175" width="19.6640625" customWidth="1"/>
    <col min="7176" max="7176" width="7.83203125" customWidth="1"/>
    <col min="7177" max="7177" width="7.33203125" customWidth="1"/>
    <col min="7178" max="7178" width="23.5" customWidth="1"/>
    <col min="7179" max="7179" width="8.83203125" customWidth="1"/>
    <col min="7180" max="7180" width="7.33203125" customWidth="1"/>
    <col min="7181" max="7181" width="21" customWidth="1"/>
    <col min="7182" max="7182" width="8.83203125" customWidth="1"/>
    <col min="7183" max="7184" width="7.33203125" customWidth="1"/>
    <col min="7185" max="7425" width="8.83203125" customWidth="1"/>
    <col min="7426" max="7426" width="5.5" customWidth="1"/>
    <col min="7427" max="7427" width="4.83203125" customWidth="1"/>
    <col min="7428" max="7428" width="21.5" bestFit="1" customWidth="1"/>
    <col min="7429" max="7429" width="7.1640625" customWidth="1"/>
    <col min="7430" max="7430" width="7.33203125" customWidth="1"/>
    <col min="7431" max="7431" width="19.6640625" customWidth="1"/>
    <col min="7432" max="7432" width="7.83203125" customWidth="1"/>
    <col min="7433" max="7433" width="7.33203125" customWidth="1"/>
    <col min="7434" max="7434" width="23.5" customWidth="1"/>
    <col min="7435" max="7435" width="8.83203125" customWidth="1"/>
    <col min="7436" max="7436" width="7.33203125" customWidth="1"/>
    <col min="7437" max="7437" width="21" customWidth="1"/>
    <col min="7438" max="7438" width="8.83203125" customWidth="1"/>
    <col min="7439" max="7440" width="7.33203125" customWidth="1"/>
    <col min="7441" max="7681" width="8.83203125" customWidth="1"/>
    <col min="7682" max="7682" width="5.5" customWidth="1"/>
    <col min="7683" max="7683" width="4.83203125" customWidth="1"/>
    <col min="7684" max="7684" width="21.5" bestFit="1" customWidth="1"/>
    <col min="7685" max="7685" width="7.1640625" customWidth="1"/>
    <col min="7686" max="7686" width="7.33203125" customWidth="1"/>
    <col min="7687" max="7687" width="19.6640625" customWidth="1"/>
    <col min="7688" max="7688" width="7.83203125" customWidth="1"/>
    <col min="7689" max="7689" width="7.33203125" customWidth="1"/>
    <col min="7690" max="7690" width="23.5" customWidth="1"/>
    <col min="7691" max="7691" width="8.83203125" customWidth="1"/>
    <col min="7692" max="7692" width="7.33203125" customWidth="1"/>
    <col min="7693" max="7693" width="21" customWidth="1"/>
    <col min="7694" max="7694" width="8.83203125" customWidth="1"/>
    <col min="7695" max="7696" width="7.33203125" customWidth="1"/>
    <col min="7697" max="7937" width="8.83203125" customWidth="1"/>
    <col min="7938" max="7938" width="5.5" customWidth="1"/>
    <col min="7939" max="7939" width="4.83203125" customWidth="1"/>
    <col min="7940" max="7940" width="21.5" bestFit="1" customWidth="1"/>
    <col min="7941" max="7941" width="7.1640625" customWidth="1"/>
    <col min="7942" max="7942" width="7.33203125" customWidth="1"/>
    <col min="7943" max="7943" width="19.6640625" customWidth="1"/>
    <col min="7944" max="7944" width="7.83203125" customWidth="1"/>
    <col min="7945" max="7945" width="7.33203125" customWidth="1"/>
    <col min="7946" max="7946" width="23.5" customWidth="1"/>
    <col min="7947" max="7947" width="8.83203125" customWidth="1"/>
    <col min="7948" max="7948" width="7.33203125" customWidth="1"/>
    <col min="7949" max="7949" width="21" customWidth="1"/>
    <col min="7950" max="7950" width="8.83203125" customWidth="1"/>
    <col min="7951" max="7952" width="7.33203125" customWidth="1"/>
    <col min="7953" max="8193" width="8.83203125" customWidth="1"/>
    <col min="8194" max="8194" width="5.5" customWidth="1"/>
    <col min="8195" max="8195" width="4.83203125" customWidth="1"/>
    <col min="8196" max="8196" width="21.5" bestFit="1" customWidth="1"/>
    <col min="8197" max="8197" width="7.1640625" customWidth="1"/>
    <col min="8198" max="8198" width="7.33203125" customWidth="1"/>
    <col min="8199" max="8199" width="19.6640625" customWidth="1"/>
    <col min="8200" max="8200" width="7.83203125" customWidth="1"/>
    <col min="8201" max="8201" width="7.33203125" customWidth="1"/>
    <col min="8202" max="8202" width="23.5" customWidth="1"/>
    <col min="8203" max="8203" width="8.83203125" customWidth="1"/>
    <col min="8204" max="8204" width="7.33203125" customWidth="1"/>
    <col min="8205" max="8205" width="21" customWidth="1"/>
    <col min="8206" max="8206" width="8.83203125" customWidth="1"/>
    <col min="8207" max="8208" width="7.33203125" customWidth="1"/>
    <col min="8209" max="8449" width="8.83203125" customWidth="1"/>
    <col min="8450" max="8450" width="5.5" customWidth="1"/>
    <col min="8451" max="8451" width="4.83203125" customWidth="1"/>
    <col min="8452" max="8452" width="21.5" bestFit="1" customWidth="1"/>
    <col min="8453" max="8453" width="7.1640625" customWidth="1"/>
    <col min="8454" max="8454" width="7.33203125" customWidth="1"/>
    <col min="8455" max="8455" width="19.6640625" customWidth="1"/>
    <col min="8456" max="8456" width="7.83203125" customWidth="1"/>
    <col min="8457" max="8457" width="7.33203125" customWidth="1"/>
    <col min="8458" max="8458" width="23.5" customWidth="1"/>
    <col min="8459" max="8459" width="8.83203125" customWidth="1"/>
    <col min="8460" max="8460" width="7.33203125" customWidth="1"/>
    <col min="8461" max="8461" width="21" customWidth="1"/>
    <col min="8462" max="8462" width="8.83203125" customWidth="1"/>
    <col min="8463" max="8464" width="7.33203125" customWidth="1"/>
    <col min="8465" max="8705" width="8.83203125" customWidth="1"/>
    <col min="8706" max="8706" width="5.5" customWidth="1"/>
    <col min="8707" max="8707" width="4.83203125" customWidth="1"/>
    <col min="8708" max="8708" width="21.5" bestFit="1" customWidth="1"/>
    <col min="8709" max="8709" width="7.1640625" customWidth="1"/>
    <col min="8710" max="8710" width="7.33203125" customWidth="1"/>
    <col min="8711" max="8711" width="19.6640625" customWidth="1"/>
    <col min="8712" max="8712" width="7.83203125" customWidth="1"/>
    <col min="8713" max="8713" width="7.33203125" customWidth="1"/>
    <col min="8714" max="8714" width="23.5" customWidth="1"/>
    <col min="8715" max="8715" width="8.83203125" customWidth="1"/>
    <col min="8716" max="8716" width="7.33203125" customWidth="1"/>
    <col min="8717" max="8717" width="21" customWidth="1"/>
    <col min="8718" max="8718" width="8.83203125" customWidth="1"/>
    <col min="8719" max="8720" width="7.33203125" customWidth="1"/>
    <col min="8721" max="8961" width="8.83203125" customWidth="1"/>
    <col min="8962" max="8962" width="5.5" customWidth="1"/>
    <col min="8963" max="8963" width="4.83203125" customWidth="1"/>
    <col min="8964" max="8964" width="21.5" bestFit="1" customWidth="1"/>
    <col min="8965" max="8965" width="7.1640625" customWidth="1"/>
    <col min="8966" max="8966" width="7.33203125" customWidth="1"/>
    <col min="8967" max="8967" width="19.6640625" customWidth="1"/>
    <col min="8968" max="8968" width="7.83203125" customWidth="1"/>
    <col min="8969" max="8969" width="7.33203125" customWidth="1"/>
    <col min="8970" max="8970" width="23.5" customWidth="1"/>
    <col min="8971" max="8971" width="8.83203125" customWidth="1"/>
    <col min="8972" max="8972" width="7.33203125" customWidth="1"/>
    <col min="8973" max="8973" width="21" customWidth="1"/>
    <col min="8974" max="8974" width="8.83203125" customWidth="1"/>
    <col min="8975" max="8976" width="7.33203125" customWidth="1"/>
    <col min="8977" max="9217" width="8.83203125" customWidth="1"/>
    <col min="9218" max="9218" width="5.5" customWidth="1"/>
    <col min="9219" max="9219" width="4.83203125" customWidth="1"/>
    <col min="9220" max="9220" width="21.5" bestFit="1" customWidth="1"/>
    <col min="9221" max="9221" width="7.1640625" customWidth="1"/>
    <col min="9222" max="9222" width="7.33203125" customWidth="1"/>
    <col min="9223" max="9223" width="19.6640625" customWidth="1"/>
    <col min="9224" max="9224" width="7.83203125" customWidth="1"/>
    <col min="9225" max="9225" width="7.33203125" customWidth="1"/>
    <col min="9226" max="9226" width="23.5" customWidth="1"/>
    <col min="9227" max="9227" width="8.83203125" customWidth="1"/>
    <col min="9228" max="9228" width="7.33203125" customWidth="1"/>
    <col min="9229" max="9229" width="21" customWidth="1"/>
    <col min="9230" max="9230" width="8.83203125" customWidth="1"/>
    <col min="9231" max="9232" width="7.33203125" customWidth="1"/>
    <col min="9233" max="9473" width="8.83203125" customWidth="1"/>
    <col min="9474" max="9474" width="5.5" customWidth="1"/>
    <col min="9475" max="9475" width="4.83203125" customWidth="1"/>
    <col min="9476" max="9476" width="21.5" bestFit="1" customWidth="1"/>
    <col min="9477" max="9477" width="7.1640625" customWidth="1"/>
    <col min="9478" max="9478" width="7.33203125" customWidth="1"/>
    <col min="9479" max="9479" width="19.6640625" customWidth="1"/>
    <col min="9480" max="9480" width="7.83203125" customWidth="1"/>
    <col min="9481" max="9481" width="7.33203125" customWidth="1"/>
    <col min="9482" max="9482" width="23.5" customWidth="1"/>
    <col min="9483" max="9483" width="8.83203125" customWidth="1"/>
    <col min="9484" max="9484" width="7.33203125" customWidth="1"/>
    <col min="9485" max="9485" width="21" customWidth="1"/>
    <col min="9486" max="9486" width="8.83203125" customWidth="1"/>
    <col min="9487" max="9488" width="7.33203125" customWidth="1"/>
    <col min="9489" max="9729" width="8.83203125" customWidth="1"/>
    <col min="9730" max="9730" width="5.5" customWidth="1"/>
    <col min="9731" max="9731" width="4.83203125" customWidth="1"/>
    <col min="9732" max="9732" width="21.5" bestFit="1" customWidth="1"/>
    <col min="9733" max="9733" width="7.1640625" customWidth="1"/>
    <col min="9734" max="9734" width="7.33203125" customWidth="1"/>
    <col min="9735" max="9735" width="19.6640625" customWidth="1"/>
    <col min="9736" max="9736" width="7.83203125" customWidth="1"/>
    <col min="9737" max="9737" width="7.33203125" customWidth="1"/>
    <col min="9738" max="9738" width="23.5" customWidth="1"/>
    <col min="9739" max="9739" width="8.83203125" customWidth="1"/>
    <col min="9740" max="9740" width="7.33203125" customWidth="1"/>
    <col min="9741" max="9741" width="21" customWidth="1"/>
    <col min="9742" max="9742" width="8.83203125" customWidth="1"/>
    <col min="9743" max="9744" width="7.33203125" customWidth="1"/>
    <col min="9745" max="9985" width="8.83203125" customWidth="1"/>
    <col min="9986" max="9986" width="5.5" customWidth="1"/>
    <col min="9987" max="9987" width="4.83203125" customWidth="1"/>
    <col min="9988" max="9988" width="21.5" bestFit="1" customWidth="1"/>
    <col min="9989" max="9989" width="7.1640625" customWidth="1"/>
    <col min="9990" max="9990" width="7.33203125" customWidth="1"/>
    <col min="9991" max="9991" width="19.6640625" customWidth="1"/>
    <col min="9992" max="9992" width="7.83203125" customWidth="1"/>
    <col min="9993" max="9993" width="7.33203125" customWidth="1"/>
    <col min="9994" max="9994" width="23.5" customWidth="1"/>
    <col min="9995" max="9995" width="8.83203125" customWidth="1"/>
    <col min="9996" max="9996" width="7.33203125" customWidth="1"/>
    <col min="9997" max="9997" width="21" customWidth="1"/>
    <col min="9998" max="9998" width="8.83203125" customWidth="1"/>
    <col min="9999" max="10000" width="7.33203125" customWidth="1"/>
    <col min="10001" max="10241" width="8.83203125" customWidth="1"/>
    <col min="10242" max="10242" width="5.5" customWidth="1"/>
    <col min="10243" max="10243" width="4.83203125" customWidth="1"/>
    <col min="10244" max="10244" width="21.5" bestFit="1" customWidth="1"/>
    <col min="10245" max="10245" width="7.1640625" customWidth="1"/>
    <col min="10246" max="10246" width="7.33203125" customWidth="1"/>
    <col min="10247" max="10247" width="19.6640625" customWidth="1"/>
    <col min="10248" max="10248" width="7.83203125" customWidth="1"/>
    <col min="10249" max="10249" width="7.33203125" customWidth="1"/>
    <col min="10250" max="10250" width="23.5" customWidth="1"/>
    <col min="10251" max="10251" width="8.83203125" customWidth="1"/>
    <col min="10252" max="10252" width="7.33203125" customWidth="1"/>
    <col min="10253" max="10253" width="21" customWidth="1"/>
    <col min="10254" max="10254" width="8.83203125" customWidth="1"/>
    <col min="10255" max="10256" width="7.33203125" customWidth="1"/>
    <col min="10257" max="10497" width="8.83203125" customWidth="1"/>
    <col min="10498" max="10498" width="5.5" customWidth="1"/>
    <col min="10499" max="10499" width="4.83203125" customWidth="1"/>
    <col min="10500" max="10500" width="21.5" bestFit="1" customWidth="1"/>
    <col min="10501" max="10501" width="7.1640625" customWidth="1"/>
    <col min="10502" max="10502" width="7.33203125" customWidth="1"/>
    <col min="10503" max="10503" width="19.6640625" customWidth="1"/>
    <col min="10504" max="10504" width="7.83203125" customWidth="1"/>
    <col min="10505" max="10505" width="7.33203125" customWidth="1"/>
    <col min="10506" max="10506" width="23.5" customWidth="1"/>
    <col min="10507" max="10507" width="8.83203125" customWidth="1"/>
    <col min="10508" max="10508" width="7.33203125" customWidth="1"/>
    <col min="10509" max="10509" width="21" customWidth="1"/>
    <col min="10510" max="10510" width="8.83203125" customWidth="1"/>
    <col min="10511" max="10512" width="7.33203125" customWidth="1"/>
    <col min="10513" max="10753" width="8.83203125" customWidth="1"/>
    <col min="10754" max="10754" width="5.5" customWidth="1"/>
    <col min="10755" max="10755" width="4.83203125" customWidth="1"/>
    <col min="10756" max="10756" width="21.5" bestFit="1" customWidth="1"/>
    <col min="10757" max="10757" width="7.1640625" customWidth="1"/>
    <col min="10758" max="10758" width="7.33203125" customWidth="1"/>
    <col min="10759" max="10759" width="19.6640625" customWidth="1"/>
    <col min="10760" max="10760" width="7.83203125" customWidth="1"/>
    <col min="10761" max="10761" width="7.33203125" customWidth="1"/>
    <col min="10762" max="10762" width="23.5" customWidth="1"/>
    <col min="10763" max="10763" width="8.83203125" customWidth="1"/>
    <col min="10764" max="10764" width="7.33203125" customWidth="1"/>
    <col min="10765" max="10765" width="21" customWidth="1"/>
    <col min="10766" max="10766" width="8.83203125" customWidth="1"/>
    <col min="10767" max="10768" width="7.33203125" customWidth="1"/>
    <col min="10769" max="11009" width="8.83203125" customWidth="1"/>
    <col min="11010" max="11010" width="5.5" customWidth="1"/>
    <col min="11011" max="11011" width="4.83203125" customWidth="1"/>
    <col min="11012" max="11012" width="21.5" bestFit="1" customWidth="1"/>
    <col min="11013" max="11013" width="7.1640625" customWidth="1"/>
    <col min="11014" max="11014" width="7.33203125" customWidth="1"/>
    <col min="11015" max="11015" width="19.6640625" customWidth="1"/>
    <col min="11016" max="11016" width="7.83203125" customWidth="1"/>
    <col min="11017" max="11017" width="7.33203125" customWidth="1"/>
    <col min="11018" max="11018" width="23.5" customWidth="1"/>
    <col min="11019" max="11019" width="8.83203125" customWidth="1"/>
    <col min="11020" max="11020" width="7.33203125" customWidth="1"/>
    <col min="11021" max="11021" width="21" customWidth="1"/>
    <col min="11022" max="11022" width="8.83203125" customWidth="1"/>
    <col min="11023" max="11024" width="7.33203125" customWidth="1"/>
    <col min="11025" max="11265" width="8.83203125" customWidth="1"/>
    <col min="11266" max="11266" width="5.5" customWidth="1"/>
    <col min="11267" max="11267" width="4.83203125" customWidth="1"/>
    <col min="11268" max="11268" width="21.5" bestFit="1" customWidth="1"/>
    <col min="11269" max="11269" width="7.1640625" customWidth="1"/>
    <col min="11270" max="11270" width="7.33203125" customWidth="1"/>
    <col min="11271" max="11271" width="19.6640625" customWidth="1"/>
    <col min="11272" max="11272" width="7.83203125" customWidth="1"/>
    <col min="11273" max="11273" width="7.33203125" customWidth="1"/>
    <col min="11274" max="11274" width="23.5" customWidth="1"/>
    <col min="11275" max="11275" width="8.83203125" customWidth="1"/>
    <col min="11276" max="11276" width="7.33203125" customWidth="1"/>
    <col min="11277" max="11277" width="21" customWidth="1"/>
    <col min="11278" max="11278" width="8.83203125" customWidth="1"/>
    <col min="11279" max="11280" width="7.33203125" customWidth="1"/>
    <col min="11281" max="11521" width="8.83203125" customWidth="1"/>
    <col min="11522" max="11522" width="5.5" customWidth="1"/>
    <col min="11523" max="11523" width="4.83203125" customWidth="1"/>
    <col min="11524" max="11524" width="21.5" bestFit="1" customWidth="1"/>
    <col min="11525" max="11525" width="7.1640625" customWidth="1"/>
    <col min="11526" max="11526" width="7.33203125" customWidth="1"/>
    <col min="11527" max="11527" width="19.6640625" customWidth="1"/>
    <col min="11528" max="11528" width="7.83203125" customWidth="1"/>
    <col min="11529" max="11529" width="7.33203125" customWidth="1"/>
    <col min="11530" max="11530" width="23.5" customWidth="1"/>
    <col min="11531" max="11531" width="8.83203125" customWidth="1"/>
    <col min="11532" max="11532" width="7.33203125" customWidth="1"/>
    <col min="11533" max="11533" width="21" customWidth="1"/>
    <col min="11534" max="11534" width="8.83203125" customWidth="1"/>
    <col min="11535" max="11536" width="7.33203125" customWidth="1"/>
    <col min="11537" max="11777" width="8.83203125" customWidth="1"/>
    <col min="11778" max="11778" width="5.5" customWidth="1"/>
    <col min="11779" max="11779" width="4.83203125" customWidth="1"/>
    <col min="11780" max="11780" width="21.5" bestFit="1" customWidth="1"/>
    <col min="11781" max="11781" width="7.1640625" customWidth="1"/>
    <col min="11782" max="11782" width="7.33203125" customWidth="1"/>
    <col min="11783" max="11783" width="19.6640625" customWidth="1"/>
    <col min="11784" max="11784" width="7.83203125" customWidth="1"/>
    <col min="11785" max="11785" width="7.33203125" customWidth="1"/>
    <col min="11786" max="11786" width="23.5" customWidth="1"/>
    <col min="11787" max="11787" width="8.83203125" customWidth="1"/>
    <col min="11788" max="11788" width="7.33203125" customWidth="1"/>
    <col min="11789" max="11789" width="21" customWidth="1"/>
    <col min="11790" max="11790" width="8.83203125" customWidth="1"/>
    <col min="11791" max="11792" width="7.33203125" customWidth="1"/>
    <col min="11793" max="12033" width="8.83203125" customWidth="1"/>
    <col min="12034" max="12034" width="5.5" customWidth="1"/>
    <col min="12035" max="12035" width="4.83203125" customWidth="1"/>
    <col min="12036" max="12036" width="21.5" bestFit="1" customWidth="1"/>
    <col min="12037" max="12037" width="7.1640625" customWidth="1"/>
    <col min="12038" max="12038" width="7.33203125" customWidth="1"/>
    <col min="12039" max="12039" width="19.6640625" customWidth="1"/>
    <col min="12040" max="12040" width="7.83203125" customWidth="1"/>
    <col min="12041" max="12041" width="7.33203125" customWidth="1"/>
    <col min="12042" max="12042" width="23.5" customWidth="1"/>
    <col min="12043" max="12043" width="8.83203125" customWidth="1"/>
    <col min="12044" max="12044" width="7.33203125" customWidth="1"/>
    <col min="12045" max="12045" width="21" customWidth="1"/>
    <col min="12046" max="12046" width="8.83203125" customWidth="1"/>
    <col min="12047" max="12048" width="7.33203125" customWidth="1"/>
    <col min="12049" max="12289" width="8.83203125" customWidth="1"/>
    <col min="12290" max="12290" width="5.5" customWidth="1"/>
    <col min="12291" max="12291" width="4.83203125" customWidth="1"/>
    <col min="12292" max="12292" width="21.5" bestFit="1" customWidth="1"/>
    <col min="12293" max="12293" width="7.1640625" customWidth="1"/>
    <col min="12294" max="12294" width="7.33203125" customWidth="1"/>
    <col min="12295" max="12295" width="19.6640625" customWidth="1"/>
    <col min="12296" max="12296" width="7.83203125" customWidth="1"/>
    <col min="12297" max="12297" width="7.33203125" customWidth="1"/>
    <col min="12298" max="12298" width="23.5" customWidth="1"/>
    <col min="12299" max="12299" width="8.83203125" customWidth="1"/>
    <col min="12300" max="12300" width="7.33203125" customWidth="1"/>
    <col min="12301" max="12301" width="21" customWidth="1"/>
    <col min="12302" max="12302" width="8.83203125" customWidth="1"/>
    <col min="12303" max="12304" width="7.33203125" customWidth="1"/>
    <col min="12305" max="12545" width="8.83203125" customWidth="1"/>
    <col min="12546" max="12546" width="5.5" customWidth="1"/>
    <col min="12547" max="12547" width="4.83203125" customWidth="1"/>
    <col min="12548" max="12548" width="21.5" bestFit="1" customWidth="1"/>
    <col min="12549" max="12549" width="7.1640625" customWidth="1"/>
    <col min="12550" max="12550" width="7.33203125" customWidth="1"/>
    <col min="12551" max="12551" width="19.6640625" customWidth="1"/>
    <col min="12552" max="12552" width="7.83203125" customWidth="1"/>
    <col min="12553" max="12553" width="7.33203125" customWidth="1"/>
    <col min="12554" max="12554" width="23.5" customWidth="1"/>
    <col min="12555" max="12555" width="8.83203125" customWidth="1"/>
    <col min="12556" max="12556" width="7.33203125" customWidth="1"/>
    <col min="12557" max="12557" width="21" customWidth="1"/>
    <col min="12558" max="12558" width="8.83203125" customWidth="1"/>
    <col min="12559" max="12560" width="7.33203125" customWidth="1"/>
    <col min="12561" max="12801" width="8.83203125" customWidth="1"/>
    <col min="12802" max="12802" width="5.5" customWidth="1"/>
    <col min="12803" max="12803" width="4.83203125" customWidth="1"/>
    <col min="12804" max="12804" width="21.5" bestFit="1" customWidth="1"/>
    <col min="12805" max="12805" width="7.1640625" customWidth="1"/>
    <col min="12806" max="12806" width="7.33203125" customWidth="1"/>
    <col min="12807" max="12807" width="19.6640625" customWidth="1"/>
    <col min="12808" max="12808" width="7.83203125" customWidth="1"/>
    <col min="12809" max="12809" width="7.33203125" customWidth="1"/>
    <col min="12810" max="12810" width="23.5" customWidth="1"/>
    <col min="12811" max="12811" width="8.83203125" customWidth="1"/>
    <col min="12812" max="12812" width="7.33203125" customWidth="1"/>
    <col min="12813" max="12813" width="21" customWidth="1"/>
    <col min="12814" max="12814" width="8.83203125" customWidth="1"/>
    <col min="12815" max="12816" width="7.33203125" customWidth="1"/>
    <col min="12817" max="13057" width="8.83203125" customWidth="1"/>
    <col min="13058" max="13058" width="5.5" customWidth="1"/>
    <col min="13059" max="13059" width="4.83203125" customWidth="1"/>
    <col min="13060" max="13060" width="21.5" bestFit="1" customWidth="1"/>
    <col min="13061" max="13061" width="7.1640625" customWidth="1"/>
    <col min="13062" max="13062" width="7.33203125" customWidth="1"/>
    <col min="13063" max="13063" width="19.6640625" customWidth="1"/>
    <col min="13064" max="13064" width="7.83203125" customWidth="1"/>
    <col min="13065" max="13065" width="7.33203125" customWidth="1"/>
    <col min="13066" max="13066" width="23.5" customWidth="1"/>
    <col min="13067" max="13067" width="8.83203125" customWidth="1"/>
    <col min="13068" max="13068" width="7.33203125" customWidth="1"/>
    <col min="13069" max="13069" width="21" customWidth="1"/>
    <col min="13070" max="13070" width="8.83203125" customWidth="1"/>
    <col min="13071" max="13072" width="7.33203125" customWidth="1"/>
    <col min="13073" max="13313" width="8.83203125" customWidth="1"/>
    <col min="13314" max="13314" width="5.5" customWidth="1"/>
    <col min="13315" max="13315" width="4.83203125" customWidth="1"/>
    <col min="13316" max="13316" width="21.5" bestFit="1" customWidth="1"/>
    <col min="13317" max="13317" width="7.1640625" customWidth="1"/>
    <col min="13318" max="13318" width="7.33203125" customWidth="1"/>
    <col min="13319" max="13319" width="19.6640625" customWidth="1"/>
    <col min="13320" max="13320" width="7.83203125" customWidth="1"/>
    <col min="13321" max="13321" width="7.33203125" customWidth="1"/>
    <col min="13322" max="13322" width="23.5" customWidth="1"/>
    <col min="13323" max="13323" width="8.83203125" customWidth="1"/>
    <col min="13324" max="13324" width="7.33203125" customWidth="1"/>
    <col min="13325" max="13325" width="21" customWidth="1"/>
    <col min="13326" max="13326" width="8.83203125" customWidth="1"/>
    <col min="13327" max="13328" width="7.33203125" customWidth="1"/>
    <col min="13329" max="13569" width="8.83203125" customWidth="1"/>
    <col min="13570" max="13570" width="5.5" customWidth="1"/>
    <col min="13571" max="13571" width="4.83203125" customWidth="1"/>
    <col min="13572" max="13572" width="21.5" bestFit="1" customWidth="1"/>
    <col min="13573" max="13573" width="7.1640625" customWidth="1"/>
    <col min="13574" max="13574" width="7.33203125" customWidth="1"/>
    <col min="13575" max="13575" width="19.6640625" customWidth="1"/>
    <col min="13576" max="13576" width="7.83203125" customWidth="1"/>
    <col min="13577" max="13577" width="7.33203125" customWidth="1"/>
    <col min="13578" max="13578" width="23.5" customWidth="1"/>
    <col min="13579" max="13579" width="8.83203125" customWidth="1"/>
    <col min="13580" max="13580" width="7.33203125" customWidth="1"/>
    <col min="13581" max="13581" width="21" customWidth="1"/>
    <col min="13582" max="13582" width="8.83203125" customWidth="1"/>
    <col min="13583" max="13584" width="7.33203125" customWidth="1"/>
    <col min="13585" max="13825" width="8.83203125" customWidth="1"/>
    <col min="13826" max="13826" width="5.5" customWidth="1"/>
    <col min="13827" max="13827" width="4.83203125" customWidth="1"/>
    <col min="13828" max="13828" width="21.5" bestFit="1" customWidth="1"/>
    <col min="13829" max="13829" width="7.1640625" customWidth="1"/>
    <col min="13830" max="13830" width="7.33203125" customWidth="1"/>
    <col min="13831" max="13831" width="19.6640625" customWidth="1"/>
    <col min="13832" max="13832" width="7.83203125" customWidth="1"/>
    <col min="13833" max="13833" width="7.33203125" customWidth="1"/>
    <col min="13834" max="13834" width="23.5" customWidth="1"/>
    <col min="13835" max="13835" width="8.83203125" customWidth="1"/>
    <col min="13836" max="13836" width="7.33203125" customWidth="1"/>
    <col min="13837" max="13837" width="21" customWidth="1"/>
    <col min="13838" max="13838" width="8.83203125" customWidth="1"/>
    <col min="13839" max="13840" width="7.33203125" customWidth="1"/>
    <col min="13841" max="14081" width="8.83203125" customWidth="1"/>
    <col min="14082" max="14082" width="5.5" customWidth="1"/>
    <col min="14083" max="14083" width="4.83203125" customWidth="1"/>
    <col min="14084" max="14084" width="21.5" bestFit="1" customWidth="1"/>
    <col min="14085" max="14085" width="7.1640625" customWidth="1"/>
    <col min="14086" max="14086" width="7.33203125" customWidth="1"/>
    <col min="14087" max="14087" width="19.6640625" customWidth="1"/>
    <col min="14088" max="14088" width="7.83203125" customWidth="1"/>
    <col min="14089" max="14089" width="7.33203125" customWidth="1"/>
    <col min="14090" max="14090" width="23.5" customWidth="1"/>
    <col min="14091" max="14091" width="8.83203125" customWidth="1"/>
    <col min="14092" max="14092" width="7.33203125" customWidth="1"/>
    <col min="14093" max="14093" width="21" customWidth="1"/>
    <col min="14094" max="14094" width="8.83203125" customWidth="1"/>
    <col min="14095" max="14096" width="7.33203125" customWidth="1"/>
    <col min="14097" max="14337" width="8.83203125" customWidth="1"/>
    <col min="14338" max="14338" width="5.5" customWidth="1"/>
    <col min="14339" max="14339" width="4.83203125" customWidth="1"/>
    <col min="14340" max="14340" width="21.5" bestFit="1" customWidth="1"/>
    <col min="14341" max="14341" width="7.1640625" customWidth="1"/>
    <col min="14342" max="14342" width="7.33203125" customWidth="1"/>
    <col min="14343" max="14343" width="19.6640625" customWidth="1"/>
    <col min="14344" max="14344" width="7.83203125" customWidth="1"/>
    <col min="14345" max="14345" width="7.33203125" customWidth="1"/>
    <col min="14346" max="14346" width="23.5" customWidth="1"/>
    <col min="14347" max="14347" width="8.83203125" customWidth="1"/>
    <col min="14348" max="14348" width="7.33203125" customWidth="1"/>
    <col min="14349" max="14349" width="21" customWidth="1"/>
    <col min="14350" max="14350" width="8.83203125" customWidth="1"/>
    <col min="14351" max="14352" width="7.33203125" customWidth="1"/>
    <col min="14353" max="14593" width="8.83203125" customWidth="1"/>
    <col min="14594" max="14594" width="5.5" customWidth="1"/>
    <col min="14595" max="14595" width="4.83203125" customWidth="1"/>
    <col min="14596" max="14596" width="21.5" bestFit="1" customWidth="1"/>
    <col min="14597" max="14597" width="7.1640625" customWidth="1"/>
    <col min="14598" max="14598" width="7.33203125" customWidth="1"/>
    <col min="14599" max="14599" width="19.6640625" customWidth="1"/>
    <col min="14600" max="14600" width="7.83203125" customWidth="1"/>
    <col min="14601" max="14601" width="7.33203125" customWidth="1"/>
    <col min="14602" max="14602" width="23.5" customWidth="1"/>
    <col min="14603" max="14603" width="8.83203125" customWidth="1"/>
    <col min="14604" max="14604" width="7.33203125" customWidth="1"/>
    <col min="14605" max="14605" width="21" customWidth="1"/>
    <col min="14606" max="14606" width="8.83203125" customWidth="1"/>
    <col min="14607" max="14608" width="7.33203125" customWidth="1"/>
    <col min="14609" max="14849" width="8.83203125" customWidth="1"/>
    <col min="14850" max="14850" width="5.5" customWidth="1"/>
    <col min="14851" max="14851" width="4.83203125" customWidth="1"/>
    <col min="14852" max="14852" width="21.5" bestFit="1" customWidth="1"/>
    <col min="14853" max="14853" width="7.1640625" customWidth="1"/>
    <col min="14854" max="14854" width="7.33203125" customWidth="1"/>
    <col min="14855" max="14855" width="19.6640625" customWidth="1"/>
    <col min="14856" max="14856" width="7.83203125" customWidth="1"/>
    <col min="14857" max="14857" width="7.33203125" customWidth="1"/>
    <col min="14858" max="14858" width="23.5" customWidth="1"/>
    <col min="14859" max="14859" width="8.83203125" customWidth="1"/>
    <col min="14860" max="14860" width="7.33203125" customWidth="1"/>
    <col min="14861" max="14861" width="21" customWidth="1"/>
    <col min="14862" max="14862" width="8.83203125" customWidth="1"/>
    <col min="14863" max="14864" width="7.33203125" customWidth="1"/>
    <col min="14865" max="15105" width="8.83203125" customWidth="1"/>
    <col min="15106" max="15106" width="5.5" customWidth="1"/>
    <col min="15107" max="15107" width="4.83203125" customWidth="1"/>
    <col min="15108" max="15108" width="21.5" bestFit="1" customWidth="1"/>
    <col min="15109" max="15109" width="7.1640625" customWidth="1"/>
    <col min="15110" max="15110" width="7.33203125" customWidth="1"/>
    <col min="15111" max="15111" width="19.6640625" customWidth="1"/>
    <col min="15112" max="15112" width="7.83203125" customWidth="1"/>
    <col min="15113" max="15113" width="7.33203125" customWidth="1"/>
    <col min="15114" max="15114" width="23.5" customWidth="1"/>
    <col min="15115" max="15115" width="8.83203125" customWidth="1"/>
    <col min="15116" max="15116" width="7.33203125" customWidth="1"/>
    <col min="15117" max="15117" width="21" customWidth="1"/>
    <col min="15118" max="15118" width="8.83203125" customWidth="1"/>
    <col min="15119" max="15120" width="7.33203125" customWidth="1"/>
    <col min="15121" max="15361" width="8.83203125" customWidth="1"/>
    <col min="15362" max="15362" width="5.5" customWidth="1"/>
    <col min="15363" max="15363" width="4.83203125" customWidth="1"/>
    <col min="15364" max="15364" width="21.5" bestFit="1" customWidth="1"/>
    <col min="15365" max="15365" width="7.1640625" customWidth="1"/>
    <col min="15366" max="15366" width="7.33203125" customWidth="1"/>
    <col min="15367" max="15367" width="19.6640625" customWidth="1"/>
    <col min="15368" max="15368" width="7.83203125" customWidth="1"/>
    <col min="15369" max="15369" width="7.33203125" customWidth="1"/>
    <col min="15370" max="15370" width="23.5" customWidth="1"/>
    <col min="15371" max="15371" width="8.83203125" customWidth="1"/>
    <col min="15372" max="15372" width="7.33203125" customWidth="1"/>
    <col min="15373" max="15373" width="21" customWidth="1"/>
    <col min="15374" max="15374" width="8.83203125" customWidth="1"/>
    <col min="15375" max="15376" width="7.33203125" customWidth="1"/>
    <col min="15377" max="15617" width="8.83203125" customWidth="1"/>
    <col min="15618" max="15618" width="5.5" customWidth="1"/>
    <col min="15619" max="15619" width="4.83203125" customWidth="1"/>
    <col min="15620" max="15620" width="21.5" bestFit="1" customWidth="1"/>
    <col min="15621" max="15621" width="7.1640625" customWidth="1"/>
    <col min="15622" max="15622" width="7.33203125" customWidth="1"/>
    <col min="15623" max="15623" width="19.6640625" customWidth="1"/>
    <col min="15624" max="15624" width="7.83203125" customWidth="1"/>
    <col min="15625" max="15625" width="7.33203125" customWidth="1"/>
    <col min="15626" max="15626" width="23.5" customWidth="1"/>
    <col min="15627" max="15627" width="8.83203125" customWidth="1"/>
    <col min="15628" max="15628" width="7.33203125" customWidth="1"/>
    <col min="15629" max="15629" width="21" customWidth="1"/>
    <col min="15630" max="15630" width="8.83203125" customWidth="1"/>
    <col min="15631" max="15632" width="7.33203125" customWidth="1"/>
    <col min="15633" max="15873" width="8.83203125" customWidth="1"/>
    <col min="15874" max="15874" width="5.5" customWidth="1"/>
    <col min="15875" max="15875" width="4.83203125" customWidth="1"/>
    <col min="15876" max="15876" width="21.5" bestFit="1" customWidth="1"/>
    <col min="15877" max="15877" width="7.1640625" customWidth="1"/>
    <col min="15878" max="15878" width="7.33203125" customWidth="1"/>
    <col min="15879" max="15879" width="19.6640625" customWidth="1"/>
    <col min="15880" max="15880" width="7.83203125" customWidth="1"/>
    <col min="15881" max="15881" width="7.33203125" customWidth="1"/>
    <col min="15882" max="15882" width="23.5" customWidth="1"/>
    <col min="15883" max="15883" width="8.83203125" customWidth="1"/>
    <col min="15884" max="15884" width="7.33203125" customWidth="1"/>
    <col min="15885" max="15885" width="21" customWidth="1"/>
    <col min="15886" max="15886" width="8.83203125" customWidth="1"/>
    <col min="15887" max="15888" width="7.33203125" customWidth="1"/>
    <col min="15889" max="16129" width="8.83203125" customWidth="1"/>
    <col min="16130" max="16130" width="5.5" customWidth="1"/>
    <col min="16131" max="16131" width="4.83203125" customWidth="1"/>
    <col min="16132" max="16132" width="21.5" bestFit="1" customWidth="1"/>
    <col min="16133" max="16133" width="7.1640625" customWidth="1"/>
    <col min="16134" max="16134" width="7.33203125" customWidth="1"/>
    <col min="16135" max="16135" width="19.6640625" customWidth="1"/>
    <col min="16136" max="16136" width="7.83203125" customWidth="1"/>
    <col min="16137" max="16137" width="7.33203125" customWidth="1"/>
    <col min="16138" max="16138" width="23.5" customWidth="1"/>
    <col min="16139" max="16139" width="8.83203125" customWidth="1"/>
    <col min="16140" max="16140" width="7.33203125" customWidth="1"/>
    <col min="16141" max="16141" width="21" customWidth="1"/>
    <col min="16142" max="16142" width="8.83203125" customWidth="1"/>
    <col min="16143" max="16144" width="7.33203125" customWidth="1"/>
    <col min="16145" max="16384" width="8.83203125" customWidth="1"/>
  </cols>
  <sheetData>
    <row r="2" spans="2:16">
      <c r="G2" s="143" t="s">
        <v>60</v>
      </c>
      <c r="H2" s="143"/>
      <c r="I2" s="143"/>
      <c r="J2" s="143"/>
    </row>
    <row r="3" spans="2:16">
      <c r="B3" s="144" t="s">
        <v>128</v>
      </c>
      <c r="C3" s="144"/>
      <c r="D3" s="144"/>
      <c r="E3" s="144"/>
      <c r="F3" s="144"/>
      <c r="G3" s="144"/>
      <c r="H3" s="144"/>
      <c r="I3" s="144"/>
      <c r="J3" s="144"/>
    </row>
    <row r="4" spans="2:16" ht="14" thickBot="1">
      <c r="B4" s="145" t="s">
        <v>129</v>
      </c>
      <c r="C4" s="145"/>
      <c r="D4" s="145"/>
      <c r="E4" s="145"/>
      <c r="F4" s="145"/>
      <c r="G4" s="145"/>
      <c r="H4" s="145"/>
      <c r="I4" s="145"/>
      <c r="J4" s="145"/>
    </row>
    <row r="5" spans="2:16">
      <c r="B5" s="146" t="s">
        <v>130</v>
      </c>
      <c r="C5" s="147" t="s">
        <v>131</v>
      </c>
      <c r="D5" s="148" t="s">
        <v>132</v>
      </c>
      <c r="E5" s="148" t="s">
        <v>133</v>
      </c>
      <c r="F5" s="149" t="s">
        <v>134</v>
      </c>
      <c r="G5" s="147" t="s">
        <v>135</v>
      </c>
      <c r="H5" s="148" t="s">
        <v>133</v>
      </c>
      <c r="I5" s="149" t="s">
        <v>136</v>
      </c>
      <c r="J5" s="147" t="s">
        <v>137</v>
      </c>
      <c r="K5" s="148" t="s">
        <v>133</v>
      </c>
      <c r="L5" s="149" t="s">
        <v>136</v>
      </c>
      <c r="M5" s="150" t="s">
        <v>138</v>
      </c>
      <c r="N5" s="148" t="s">
        <v>133</v>
      </c>
      <c r="O5" s="151" t="s">
        <v>134</v>
      </c>
      <c r="P5" s="152" t="s">
        <v>139</v>
      </c>
    </row>
    <row r="6" spans="2:16" ht="14" thickBot="1">
      <c r="B6" s="153"/>
      <c r="C6" s="154" t="s">
        <v>140</v>
      </c>
      <c r="D6" s="155" t="s">
        <v>141</v>
      </c>
      <c r="E6" s="156"/>
      <c r="F6" s="157" t="s">
        <v>142</v>
      </c>
      <c r="G6" s="154" t="s">
        <v>143</v>
      </c>
      <c r="H6" s="156"/>
      <c r="I6" s="158" t="s">
        <v>144</v>
      </c>
      <c r="J6" s="154" t="s">
        <v>145</v>
      </c>
      <c r="K6" s="156"/>
      <c r="L6" s="157" t="s">
        <v>144</v>
      </c>
      <c r="M6" s="159" t="s">
        <v>146</v>
      </c>
      <c r="N6" s="156"/>
      <c r="O6" s="160" t="s">
        <v>142</v>
      </c>
      <c r="P6" s="161"/>
    </row>
    <row r="7" spans="2:16">
      <c r="B7" s="162">
        <v>2015</v>
      </c>
      <c r="C7" s="163" t="s">
        <v>2</v>
      </c>
      <c r="D7" s="164" t="s">
        <v>147</v>
      </c>
      <c r="E7" s="165">
        <v>134.16999999999999</v>
      </c>
      <c r="F7" s="163">
        <v>17</v>
      </c>
      <c r="G7" s="164" t="s">
        <v>148</v>
      </c>
      <c r="H7" s="163">
        <v>120.69</v>
      </c>
      <c r="I7" s="163">
        <v>11</v>
      </c>
      <c r="J7" s="163"/>
      <c r="K7" s="163"/>
      <c r="L7" s="163"/>
      <c r="M7" s="163"/>
      <c r="N7" s="163"/>
      <c r="O7" s="163" t="s">
        <v>60</v>
      </c>
      <c r="P7" s="166">
        <f>SUM(F7,I7)</f>
        <v>28</v>
      </c>
    </row>
    <row r="8" spans="2:16">
      <c r="B8" s="167">
        <v>2016</v>
      </c>
      <c r="C8" s="168" t="s">
        <v>3</v>
      </c>
      <c r="D8" s="169" t="s">
        <v>149</v>
      </c>
      <c r="E8" s="170">
        <v>134.46</v>
      </c>
      <c r="F8" s="168">
        <v>5</v>
      </c>
      <c r="G8" s="169" t="s">
        <v>148</v>
      </c>
      <c r="H8" s="168">
        <v>127.75</v>
      </c>
      <c r="I8" s="168">
        <v>6</v>
      </c>
      <c r="J8" s="171" t="s">
        <v>150</v>
      </c>
      <c r="K8" s="172">
        <v>134.87</v>
      </c>
      <c r="L8" s="168">
        <v>9</v>
      </c>
      <c r="M8" s="171" t="s">
        <v>151</v>
      </c>
      <c r="N8" s="168">
        <v>160.69999999999999</v>
      </c>
      <c r="O8" s="168">
        <v>3</v>
      </c>
      <c r="P8" s="173">
        <f t="shared" ref="P8:P13" si="0">SUM(F8,I8,L8,O8)</f>
        <v>23</v>
      </c>
    </row>
    <row r="9" spans="2:16">
      <c r="B9" s="167">
        <v>2017</v>
      </c>
      <c r="C9" s="168" t="s">
        <v>4</v>
      </c>
      <c r="D9" s="169" t="s">
        <v>148</v>
      </c>
      <c r="E9" s="170">
        <v>134.94999999999999</v>
      </c>
      <c r="F9" s="168">
        <v>10</v>
      </c>
      <c r="G9" s="169" t="s">
        <v>152</v>
      </c>
      <c r="H9" s="168">
        <v>134.69999999999999</v>
      </c>
      <c r="I9" s="168">
        <v>10</v>
      </c>
      <c r="J9" s="171" t="s">
        <v>153</v>
      </c>
      <c r="K9" s="168">
        <v>156.63999999999999</v>
      </c>
      <c r="L9" s="168">
        <v>10</v>
      </c>
      <c r="M9" s="171" t="s">
        <v>151</v>
      </c>
      <c r="N9" s="168">
        <v>163.13999999999999</v>
      </c>
      <c r="O9" s="168">
        <v>4</v>
      </c>
      <c r="P9" s="173">
        <f t="shared" si="0"/>
        <v>34</v>
      </c>
    </row>
    <row r="10" spans="2:16">
      <c r="B10" s="167">
        <v>2018</v>
      </c>
      <c r="C10" s="168" t="s">
        <v>5</v>
      </c>
      <c r="D10" s="169" t="s">
        <v>150</v>
      </c>
      <c r="E10" s="170">
        <v>122.12</v>
      </c>
      <c r="F10" s="168">
        <v>8</v>
      </c>
      <c r="G10" s="169" t="s">
        <v>152</v>
      </c>
      <c r="H10" s="168">
        <v>126.45</v>
      </c>
      <c r="I10" s="168">
        <v>7</v>
      </c>
      <c r="J10" s="171" t="s">
        <v>148</v>
      </c>
      <c r="K10" s="168">
        <v>144.31</v>
      </c>
      <c r="L10" s="168">
        <v>5</v>
      </c>
      <c r="M10" s="171" t="s">
        <v>154</v>
      </c>
      <c r="N10" s="174">
        <v>136.66</v>
      </c>
      <c r="O10" s="168">
        <v>7</v>
      </c>
      <c r="P10" s="173">
        <f t="shared" si="0"/>
        <v>27</v>
      </c>
    </row>
    <row r="11" spans="2:16">
      <c r="B11" s="167">
        <v>2019</v>
      </c>
      <c r="C11" s="168" t="s">
        <v>6</v>
      </c>
      <c r="D11" s="169" t="s">
        <v>148</v>
      </c>
      <c r="E11" s="175">
        <v>109.39</v>
      </c>
      <c r="F11" s="168">
        <v>5</v>
      </c>
      <c r="G11" s="169" t="s">
        <v>155</v>
      </c>
      <c r="H11" s="174">
        <v>108.62</v>
      </c>
      <c r="I11" s="168">
        <v>7</v>
      </c>
      <c r="J11" s="171" t="s">
        <v>153</v>
      </c>
      <c r="K11" s="168">
        <v>152.37</v>
      </c>
      <c r="L11" s="168">
        <v>6</v>
      </c>
      <c r="M11" s="171" t="s">
        <v>156</v>
      </c>
      <c r="N11" s="168">
        <v>142.85</v>
      </c>
      <c r="O11" s="168">
        <v>2</v>
      </c>
      <c r="P11" s="173">
        <f t="shared" si="0"/>
        <v>20</v>
      </c>
    </row>
    <row r="12" spans="2:16">
      <c r="B12" s="167">
        <v>2022</v>
      </c>
      <c r="C12" s="168" t="s">
        <v>7</v>
      </c>
      <c r="D12" s="169" t="s">
        <v>150</v>
      </c>
      <c r="E12" s="176">
        <v>126.1</v>
      </c>
      <c r="F12" s="168">
        <v>9</v>
      </c>
      <c r="G12" s="169" t="s">
        <v>157</v>
      </c>
      <c r="H12" s="177">
        <v>123.94</v>
      </c>
      <c r="I12" s="168">
        <v>10</v>
      </c>
      <c r="J12" s="171" t="s">
        <v>158</v>
      </c>
      <c r="K12" s="168">
        <v>145.66</v>
      </c>
      <c r="L12" s="168">
        <v>3</v>
      </c>
      <c r="M12" s="171"/>
      <c r="N12" s="168"/>
      <c r="O12" s="168">
        <v>0</v>
      </c>
      <c r="P12" s="173">
        <f t="shared" si="0"/>
        <v>22</v>
      </c>
    </row>
    <row r="13" spans="2:16" ht="14" thickBot="1">
      <c r="B13" s="178">
        <v>2023</v>
      </c>
      <c r="C13" s="179" t="s">
        <v>8</v>
      </c>
      <c r="D13" s="180" t="s">
        <v>159</v>
      </c>
      <c r="E13" s="181">
        <v>126.26</v>
      </c>
      <c r="F13" s="179">
        <v>8</v>
      </c>
      <c r="G13" s="180" t="s">
        <v>160</v>
      </c>
      <c r="H13" s="182">
        <v>139.47999999999999</v>
      </c>
      <c r="I13" s="179">
        <v>9</v>
      </c>
      <c r="J13" s="183" t="s">
        <v>161</v>
      </c>
      <c r="K13" s="179">
        <v>167.55</v>
      </c>
      <c r="L13" s="179">
        <v>5</v>
      </c>
      <c r="M13" s="183" t="s">
        <v>161</v>
      </c>
      <c r="N13" s="179">
        <v>178.76</v>
      </c>
      <c r="O13" s="179">
        <v>7</v>
      </c>
      <c r="P13" s="184">
        <f t="shared" si="0"/>
        <v>29</v>
      </c>
    </row>
    <row r="14" spans="2:16">
      <c r="B14" s="162">
        <v>2024</v>
      </c>
      <c r="C14" s="163" t="s">
        <v>9</v>
      </c>
      <c r="D14" s="164" t="s">
        <v>159</v>
      </c>
      <c r="E14" s="185">
        <v>208.28</v>
      </c>
      <c r="F14" s="163">
        <v>5</v>
      </c>
      <c r="G14" s="164" t="s">
        <v>162</v>
      </c>
      <c r="H14" s="186">
        <v>221.94</v>
      </c>
      <c r="I14" s="163">
        <v>6</v>
      </c>
      <c r="J14" s="187"/>
      <c r="K14" s="163"/>
      <c r="L14" s="163"/>
      <c r="M14" s="187"/>
      <c r="N14" s="163"/>
      <c r="O14" s="163"/>
      <c r="P14" s="166">
        <v>11</v>
      </c>
    </row>
    <row r="15" spans="2:16">
      <c r="B15" s="167">
        <v>2025</v>
      </c>
      <c r="C15" s="168" t="s">
        <v>11</v>
      </c>
      <c r="D15" s="169" t="s">
        <v>19</v>
      </c>
      <c r="E15" s="176">
        <v>186.13</v>
      </c>
      <c r="F15" s="168">
        <v>4</v>
      </c>
      <c r="G15" s="169" t="s">
        <v>23</v>
      </c>
      <c r="H15" s="177">
        <v>180.01</v>
      </c>
      <c r="I15" s="168">
        <v>3</v>
      </c>
      <c r="J15" s="171"/>
      <c r="K15" s="168"/>
      <c r="L15" s="168"/>
      <c r="M15" s="171"/>
      <c r="N15" s="168"/>
      <c r="O15" s="168"/>
      <c r="P15" s="173">
        <v>7</v>
      </c>
    </row>
    <row r="16" spans="2:16" ht="14" thickBot="1">
      <c r="B16" s="178">
        <v>2026</v>
      </c>
      <c r="C16" s="179" t="s">
        <v>12</v>
      </c>
      <c r="D16" s="180" t="s">
        <v>24</v>
      </c>
      <c r="E16" s="181">
        <v>167.85</v>
      </c>
      <c r="F16" s="179">
        <v>2</v>
      </c>
      <c r="G16" s="180" t="s">
        <v>28</v>
      </c>
      <c r="H16" s="182">
        <v>182.05</v>
      </c>
      <c r="I16" s="179">
        <v>3</v>
      </c>
      <c r="J16" s="183"/>
      <c r="K16" s="179"/>
      <c r="L16" s="179"/>
      <c r="M16" s="183"/>
      <c r="N16" s="179"/>
      <c r="O16" s="179"/>
      <c r="P16" s="184">
        <v>5</v>
      </c>
    </row>
    <row r="17" spans="2:16">
      <c r="B17" s="188" t="s">
        <v>163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</row>
    <row r="18" spans="2:16">
      <c r="B18" t="s">
        <v>164</v>
      </c>
      <c r="M18" s="143" t="s">
        <v>165</v>
      </c>
      <c r="N18" s="143"/>
      <c r="O18" s="143"/>
    </row>
    <row r="19" spans="2:16">
      <c r="B19" t="s">
        <v>166</v>
      </c>
      <c r="L19" s="143"/>
      <c r="M19" s="143"/>
      <c r="N19" s="143"/>
      <c r="O19" s="143"/>
    </row>
    <row r="20" spans="2:16">
      <c r="B20" t="s">
        <v>167</v>
      </c>
      <c r="C20" t="s">
        <v>168</v>
      </c>
    </row>
    <row r="21" spans="2:16">
      <c r="B21" t="s">
        <v>169</v>
      </c>
    </row>
    <row r="22" spans="2:16">
      <c r="B22" t="s">
        <v>170</v>
      </c>
    </row>
  </sheetData>
  <mergeCells count="3">
    <mergeCell ref="B3:J3"/>
    <mergeCell ref="B4:J4"/>
    <mergeCell ref="B17:P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CTIF 10 čl.družstvá 2 pokusy</vt:lpstr>
      <vt:lpstr>CTIF priebežné</vt:lpstr>
      <vt:lpstr>Hist.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františek Papp</dc:creator>
  <dc:description/>
  <cp:lastModifiedBy>Karolína Juráčková</cp:lastModifiedBy>
  <cp:revision>2</cp:revision>
  <cp:lastPrinted>2026-06-23T17:32:51Z</cp:lastPrinted>
  <dcterms:created xsi:type="dcterms:W3CDTF">2026-05-15T09:24:02Z</dcterms:created>
  <dcterms:modified xsi:type="dcterms:W3CDTF">2026-06-24T19:03:01Z</dcterms:modified>
  <dc:language>sk-SK</dc:language>
</cp:coreProperties>
</file>