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31"/>
  <workbookPr filterPrivacy="1"/>
  <xr:revisionPtr revIDLastSave="0" documentId="13_ncr:1_{A7824B48-D905-F545-BF10-A79A989C10D1}" xr6:coauthVersionLast="47" xr6:coauthVersionMax="47" xr10:uidLastSave="{00000000-0000-0000-0000-000000000000}"/>
  <bookViews>
    <workbookView xWindow="0" yWindow="660" windowWidth="29400" windowHeight="18460" activeTab="3" xr2:uid="{00000000-000D-0000-FFFF-FFFF00000000}"/>
  </bookViews>
  <sheets>
    <sheet name="Územná súťaž MH 1 pokus" sheetId="6" r:id="rId1"/>
    <sheet name="MH pož.útok s vodou 2 pokusy" sheetId="8" r:id="rId2"/>
    <sheet name="Jednotlivec" sheetId="14" r:id="rId3"/>
    <sheet name="UzK prehľad víťazov" sheetId="15" r:id="rId4"/>
    <sheet name="CTIF priebežné" sheetId="11" r:id="rId5"/>
    <sheet name="PHL MH" sheetId="12" r:id="rId6"/>
    <sheet name="Hornádsky pohár" sheetId="13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_luc1">[1]Lučivná!$R$25</definedName>
    <definedName name="_okr1">#REF!</definedName>
    <definedName name="_okr2">#REF!</definedName>
    <definedName name="_okr3">#REF!</definedName>
    <definedName name="_okr4">#REF!</definedName>
    <definedName name="_okr5">#REF!</definedName>
    <definedName name="_str1" localSheetId="4">[2]Lučivná!#REF!</definedName>
    <definedName name="_str1" localSheetId="1">[3]Lučivná!#REF!</definedName>
    <definedName name="_str1">[3]Lučivná!#REF!</definedName>
    <definedName name="_str2" localSheetId="4">[2]Lučivná!#REF!</definedName>
    <definedName name="_str2" localSheetId="1">[3]Lučivná!#REF!</definedName>
    <definedName name="_str2">[3]Lučivná!#REF!</definedName>
    <definedName name="_str3" localSheetId="4">[2]Lučivná!#REF!</definedName>
    <definedName name="_str3" localSheetId="1">[3]Lučivná!#REF!</definedName>
    <definedName name="_str3">[3]Lučivná!#REF!</definedName>
    <definedName name="_tep1">[4]Hárok1!$F$30</definedName>
    <definedName name="_to1">[5]Súťaž!$G$30</definedName>
    <definedName name="_to2">[6]Mlynica!$H$6</definedName>
    <definedName name="_to3">[7]Štôla!$H$6</definedName>
    <definedName name="_to4">[7]Štôla!$H$34</definedName>
    <definedName name="bestk" localSheetId="1">[8]Gerlachov!$N$6</definedName>
    <definedName name="bestk">[8]Gerlachov!$N$6</definedName>
    <definedName name="bestk1" localSheetId="1">[8]Gerlachov!$N$17</definedName>
    <definedName name="bestk1">[8]Gerlachov!$N$17</definedName>
    <definedName name="bestk2">[8]Gerlachov!$N$21</definedName>
    <definedName name="jedo" localSheetId="4">#REF!</definedName>
    <definedName name="jedo">#REF!</definedName>
    <definedName name="jedo1" localSheetId="4">#REF!</definedName>
    <definedName name="jedo1">#REF!</definedName>
    <definedName name="luc">[1]Lučivná!$R$6</definedName>
    <definedName name="ok">#REF!</definedName>
    <definedName name="okr">#REF!</definedName>
    <definedName name="okres">#REF!</definedName>
    <definedName name="okrh">#REF!</definedName>
    <definedName name="okrh1">#REF!</definedName>
    <definedName name="okrm">#REF!</definedName>
    <definedName name="sobota">[9]Sp.Sobota!$Q$6</definedName>
    <definedName name="sobota1">[9]Sp.Sobota!$Q$17</definedName>
    <definedName name="stiav">'[10]Sp. Štiavnik'!$F$6</definedName>
    <definedName name="stiav1">'[10]Sp. Štiavnik'!$F$26</definedName>
    <definedName name="str" localSheetId="4">[2]Lučivná!#REF!</definedName>
    <definedName name="str" localSheetId="1">[3]Lučivná!#REF!</definedName>
    <definedName name="str">[3]Lučivná!#REF!</definedName>
    <definedName name="šuňml">[11]Šuňava!$Q$6</definedName>
    <definedName name="šuňml1">[11]Šuňava!$Q$29</definedName>
    <definedName name="tep">[4]Hárok1!$F$6</definedName>
    <definedName name="to">[5]Súťaž!$G$6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7" i="15" l="1"/>
  <c r="L46" i="15"/>
  <c r="L45" i="15"/>
  <c r="L44" i="15"/>
  <c r="L43" i="15"/>
  <c r="L42" i="15"/>
  <c r="L41" i="15"/>
  <c r="L29" i="15"/>
  <c r="L28" i="15"/>
  <c r="L27" i="15"/>
  <c r="L26" i="15"/>
  <c r="L25" i="15"/>
  <c r="L24" i="15"/>
  <c r="L23" i="15"/>
  <c r="L22" i="15"/>
  <c r="L21" i="15"/>
  <c r="L20" i="15"/>
  <c r="L19" i="15"/>
  <c r="L18" i="15"/>
  <c r="L17" i="15"/>
  <c r="L16" i="15"/>
  <c r="L15" i="15"/>
  <c r="L14" i="15"/>
  <c r="L13" i="15"/>
  <c r="L12" i="15"/>
  <c r="L10" i="15"/>
  <c r="L9" i="15"/>
  <c r="L8" i="15"/>
  <c r="L7" i="15"/>
  <c r="H8" i="14" l="1"/>
  <c r="H6" i="14"/>
  <c r="N29" i="12"/>
  <c r="N30" i="12"/>
  <c r="N31" i="12"/>
  <c r="N32" i="12"/>
  <c r="N33" i="12"/>
  <c r="N28" i="12"/>
  <c r="N21" i="12"/>
  <c r="N19" i="12"/>
  <c r="N20" i="12"/>
  <c r="N18" i="12"/>
  <c r="N22" i="12"/>
  <c r="N23" i="12"/>
  <c r="N24" i="12"/>
  <c r="N17" i="12"/>
  <c r="I27" i="11"/>
  <c r="I28" i="11"/>
  <c r="I30" i="11"/>
  <c r="I29" i="11"/>
  <c r="I31" i="11"/>
  <c r="I26" i="11"/>
  <c r="I19" i="11"/>
  <c r="I18" i="11"/>
  <c r="I20" i="11"/>
  <c r="I21" i="11"/>
  <c r="I22" i="11"/>
  <c r="I23" i="11"/>
  <c r="I24" i="11"/>
  <c r="I17" i="11"/>
  <c r="K17" i="8" l="1"/>
  <c r="K18" i="8" l="1"/>
  <c r="G18" i="8"/>
  <c r="K19" i="8"/>
  <c r="G19" i="8"/>
  <c r="K16" i="8"/>
  <c r="G16" i="8"/>
  <c r="K20" i="8"/>
  <c r="L20" i="8" s="1"/>
  <c r="K21" i="8"/>
  <c r="G21" i="8"/>
  <c r="G17" i="8"/>
  <c r="L17" i="8" s="1"/>
  <c r="K13" i="8"/>
  <c r="G13" i="8"/>
  <c r="K7" i="8"/>
  <c r="G7" i="8"/>
  <c r="K8" i="8"/>
  <c r="G8" i="8"/>
  <c r="K10" i="8"/>
  <c r="G10" i="8"/>
  <c r="K6" i="8"/>
  <c r="G6" i="8"/>
  <c r="K11" i="8"/>
  <c r="G11" i="8"/>
  <c r="K12" i="8"/>
  <c r="G12" i="8"/>
  <c r="K9" i="8"/>
  <c r="G9" i="8"/>
  <c r="L13" i="8" l="1"/>
  <c r="L19" i="8"/>
  <c r="L18" i="8"/>
  <c r="L21" i="8"/>
  <c r="L7" i="8"/>
  <c r="L16" i="8"/>
  <c r="M19" i="8" s="1"/>
  <c r="L8" i="8"/>
  <c r="L11" i="8"/>
  <c r="L10" i="8"/>
  <c r="L6" i="8"/>
  <c r="M13" i="8" s="1"/>
  <c r="L12" i="8"/>
  <c r="L9" i="8"/>
  <c r="M6" i="8" s="1"/>
  <c r="M21" i="8" l="1"/>
  <c r="M18" i="8"/>
  <c r="M17" i="8"/>
  <c r="M20" i="8"/>
  <c r="M16" i="8"/>
  <c r="M8" i="8"/>
  <c r="M10" i="8"/>
  <c r="M7" i="8"/>
  <c r="M11" i="8"/>
  <c r="M12" i="8"/>
  <c r="M9" i="8"/>
  <c r="L22" i="6"/>
  <c r="M22" i="6" s="1"/>
  <c r="H22" i="6"/>
  <c r="I22" i="6" s="1"/>
  <c r="L20" i="6"/>
  <c r="M20" i="6" s="1"/>
  <c r="H20" i="6"/>
  <c r="I20" i="6" s="1"/>
  <c r="L19" i="6"/>
  <c r="M19" i="6" s="1"/>
  <c r="H19" i="6"/>
  <c r="I19" i="6" s="1"/>
  <c r="L21" i="6"/>
  <c r="M21" i="6" s="1"/>
  <c r="H21" i="6"/>
  <c r="I21" i="6" s="1"/>
  <c r="L16" i="6"/>
  <c r="M16" i="6" s="1"/>
  <c r="H16" i="6"/>
  <c r="I16" i="6" s="1"/>
  <c r="L17" i="6"/>
  <c r="M17" i="6" s="1"/>
  <c r="H17" i="6"/>
  <c r="I17" i="6" s="1"/>
  <c r="L15" i="6"/>
  <c r="M15" i="6" s="1"/>
  <c r="H15" i="6"/>
  <c r="I15" i="6" s="1"/>
  <c r="L14" i="6"/>
  <c r="M14" i="6" s="1"/>
  <c r="H14" i="6"/>
  <c r="I14" i="6" s="1"/>
  <c r="L13" i="6"/>
  <c r="M13" i="6" s="1"/>
  <c r="H13" i="6"/>
  <c r="I13" i="6" s="1"/>
  <c r="L11" i="6"/>
  <c r="M11" i="6" s="1"/>
  <c r="H11" i="6"/>
  <c r="I11" i="6" s="1"/>
  <c r="L12" i="6"/>
  <c r="M12" i="6" s="1"/>
  <c r="H12" i="6"/>
  <c r="I12" i="6" s="1"/>
  <c r="N16" i="6" l="1"/>
  <c r="N13" i="6"/>
  <c r="N22" i="6"/>
  <c r="N15" i="6"/>
  <c r="N14" i="6"/>
  <c r="N19" i="6"/>
  <c r="N20" i="6"/>
  <c r="N11" i="6"/>
  <c r="N17" i="6"/>
  <c r="N21" i="6"/>
  <c r="O19" i="6" s="1"/>
  <c r="N12" i="6"/>
  <c r="O21" i="6"/>
  <c r="O11" i="6" l="1"/>
  <c r="O15" i="6"/>
  <c r="O22" i="6"/>
  <c r="O20" i="6"/>
  <c r="O17" i="6"/>
  <c r="O13" i="6"/>
  <c r="O16" i="6"/>
  <c r="O14" i="6"/>
  <c r="O12" i="6"/>
</calcChain>
</file>

<file path=xl/sharedStrings.xml><?xml version="1.0" encoding="utf-8"?>
<sst xmlns="http://schemas.openxmlformats.org/spreadsheetml/2006/main" count="978" uniqueCount="406">
  <si>
    <t>Por.</t>
  </si>
  <si>
    <t>Št. číslo</t>
  </si>
  <si>
    <t>Výsl. súčet bodov</t>
  </si>
  <si>
    <t>Strata</t>
  </si>
  <si>
    <t>predpís. čas</t>
  </si>
  <si>
    <t xml:space="preserve">dosiah. čas </t>
  </si>
  <si>
    <t>trestné body</t>
  </si>
  <si>
    <t>celkový čas</t>
  </si>
  <si>
    <t>dosiah. čas</t>
  </si>
  <si>
    <t>výsl. čas</t>
  </si>
  <si>
    <t>výsl. body</t>
  </si>
  <si>
    <t>1.</t>
  </si>
  <si>
    <t>2.</t>
  </si>
  <si>
    <t>3.</t>
  </si>
  <si>
    <t>4.</t>
  </si>
  <si>
    <t>5.</t>
  </si>
  <si>
    <t>6.</t>
  </si>
  <si>
    <t>7.</t>
  </si>
  <si>
    <t>priem. Vek</t>
  </si>
  <si>
    <t>predp. Čas</t>
  </si>
  <si>
    <t>1. pokus</t>
  </si>
  <si>
    <t>2. pokus</t>
  </si>
  <si>
    <t>Štafetový beh na 400 m</t>
  </si>
  <si>
    <t>Požiarny útok s prekážkami</t>
  </si>
  <si>
    <t xml:space="preserve">priem. </t>
  </si>
  <si>
    <t>vek</t>
  </si>
  <si>
    <t>vysl. body</t>
  </si>
  <si>
    <t>8.</t>
  </si>
  <si>
    <t>Body</t>
  </si>
  <si>
    <t>štar. číslo</t>
  </si>
  <si>
    <t>Názov hasičského družstva</t>
  </si>
  <si>
    <t>ľ. terč</t>
  </si>
  <si>
    <t>p. terč</t>
  </si>
  <si>
    <t>výhod. body</t>
  </si>
  <si>
    <t>výsledný čas</t>
  </si>
  <si>
    <t>lepší pokus</t>
  </si>
  <si>
    <t>Rozdiel časov</t>
  </si>
  <si>
    <t>body PHL</t>
  </si>
  <si>
    <t xml:space="preserve"> dievčenské družstvá</t>
  </si>
  <si>
    <t>Spišský Štiavnik</t>
  </si>
  <si>
    <t>Nová Lesná</t>
  </si>
  <si>
    <t>Lučivná</t>
  </si>
  <si>
    <t>Štrba</t>
  </si>
  <si>
    <t>Šuňava</t>
  </si>
  <si>
    <t>Veľký Slavkov</t>
  </si>
  <si>
    <t>Kravany</t>
  </si>
  <si>
    <t>NP</t>
  </si>
  <si>
    <t>Hranovnica II</t>
  </si>
  <si>
    <t>Spišské Bystré</t>
  </si>
  <si>
    <t>Hranovnica</t>
  </si>
  <si>
    <t>Hôrka</t>
  </si>
  <si>
    <t>-</t>
  </si>
  <si>
    <t>Vikartovce</t>
  </si>
  <si>
    <t>Veľká</t>
  </si>
  <si>
    <t>Batizovce</t>
  </si>
  <si>
    <t>chlapec - Schneider Tobias - Batizovce</t>
  </si>
  <si>
    <t>dievča - Hrebeňárova Emily Alexandra - Batizovce</t>
  </si>
  <si>
    <t>Hranovnica I</t>
  </si>
  <si>
    <t xml:space="preserve">            PODTATRANSKÁ OLYMPIÁDA  MLADÝCH HASIČOV    </t>
  </si>
  <si>
    <t xml:space="preserve">                                                                      2026 -  3. ročník  - súťaže CTIF</t>
  </si>
  <si>
    <t>KOLEKTÍV MLADÝCH</t>
  </si>
  <si>
    <t xml:space="preserve"> 2.5.</t>
  </si>
  <si>
    <t xml:space="preserve"> 24.5.</t>
  </si>
  <si>
    <t xml:space="preserve"> 13.6.ÚK</t>
  </si>
  <si>
    <t xml:space="preserve"> 21.6.</t>
  </si>
  <si>
    <t xml:space="preserve"> 27.6.</t>
  </si>
  <si>
    <t>P</t>
  </si>
  <si>
    <t xml:space="preserve"> </t>
  </si>
  <si>
    <t>S</t>
  </si>
  <si>
    <t>V</t>
  </si>
  <si>
    <t>O</t>
  </si>
  <si>
    <t>Š</t>
  </si>
  <si>
    <t>p</t>
  </si>
  <si>
    <t>i</t>
  </si>
  <si>
    <t>L</t>
  </si>
  <si>
    <t>R</t>
  </si>
  <si>
    <t>HASIČOV DHZ - ZŠ</t>
  </si>
  <si>
    <t>e</t>
  </si>
  <si>
    <t>t</t>
  </si>
  <si>
    <t>.</t>
  </si>
  <si>
    <t>k</t>
  </si>
  <si>
    <t>u</t>
  </si>
  <si>
    <t>B</t>
  </si>
  <si>
    <t>A</t>
  </si>
  <si>
    <t>r</t>
  </si>
  <si>
    <t>a</t>
  </si>
  <si>
    <t>č</t>
  </si>
  <si>
    <t>D</t>
  </si>
  <si>
    <t>n</t>
  </si>
  <si>
    <t>b</t>
  </si>
  <si>
    <t>I</t>
  </si>
  <si>
    <t>á</t>
  </si>
  <si>
    <t>v</t>
  </si>
  <si>
    <t>Y</t>
  </si>
  <si>
    <t>E</t>
  </si>
  <si>
    <t xml:space="preserve"> 10 - členné družstvá</t>
  </si>
  <si>
    <t>o</t>
  </si>
  <si>
    <t>c</t>
  </si>
  <si>
    <t xml:space="preserve">  </t>
  </si>
  <si>
    <t>CHLAPČENSKÉ  a ZMIEŠANÉ DRUŽSTVÁ</t>
  </si>
  <si>
    <t xml:space="preserve"> 1.</t>
  </si>
  <si>
    <t xml:space="preserve">Štrba </t>
  </si>
  <si>
    <t xml:space="preserve"> 4.</t>
  </si>
  <si>
    <t xml:space="preserve">Hôrka </t>
  </si>
  <si>
    <t xml:space="preserve"> DIEVČENSKÉ   DRUŽSTVÁ</t>
  </si>
  <si>
    <t xml:space="preserve">Vikartovce  </t>
  </si>
  <si>
    <t xml:space="preserve"> 5.</t>
  </si>
  <si>
    <t xml:space="preserve"> 6.</t>
  </si>
  <si>
    <t>Súťaž</t>
  </si>
  <si>
    <t xml:space="preserve"> 3.</t>
  </si>
  <si>
    <r>
      <rPr>
        <b/>
        <sz val="10"/>
        <color rgb="FF00B050"/>
        <rFont val="Times New Roman"/>
        <family val="1"/>
        <charset val="238"/>
      </rPr>
      <t>⁕</t>
    </r>
    <r>
      <rPr>
        <b/>
        <sz val="20"/>
        <color rgb="FF00B050"/>
        <rFont val="Arial CE"/>
        <family val="2"/>
        <charset val="238"/>
      </rPr>
      <t xml:space="preserve"> </t>
    </r>
    <r>
      <rPr>
        <b/>
        <sz val="10"/>
        <color rgb="FF00B050"/>
        <rFont val="Arial CE"/>
        <charset val="238"/>
      </rPr>
      <t>len disciplína požiarny útok CTIF</t>
    </r>
  </si>
  <si>
    <t>ÚK - Územné kolo</t>
  </si>
  <si>
    <t>V roku 2026 bude škrtnuté 1 umiestnenie alebo jedna neúčasť</t>
  </si>
  <si>
    <t xml:space="preserve">    </t>
  </si>
  <si>
    <t xml:space="preserve"> Pri rovnosti bodov rozhoduje  výsledok z Územného kola hry Plameň 13.6.2026</t>
  </si>
  <si>
    <t>Ondrej Klimo, Dušan Brutovský - sčítací komisári POMH</t>
  </si>
  <si>
    <t xml:space="preserve">PODTATRANSKÁ  HASIČSKÁ  LIGA - ROK  2026 - 13. ročník </t>
  </si>
  <si>
    <t>disciplína požiarny útok s vodou</t>
  </si>
  <si>
    <t xml:space="preserve"> ŽIACI - CHLAPCI</t>
  </si>
  <si>
    <t xml:space="preserve"> 17.5.</t>
  </si>
  <si>
    <t>13.6.</t>
  </si>
  <si>
    <t xml:space="preserve"> 20.6.</t>
  </si>
  <si>
    <t xml:space="preserve"> 5.7.</t>
  </si>
  <si>
    <t xml:space="preserve"> 1.8.</t>
  </si>
  <si>
    <t xml:space="preserve"> 16.8.</t>
  </si>
  <si>
    <t xml:space="preserve"> 22.8.</t>
  </si>
  <si>
    <t xml:space="preserve"> 12.9.</t>
  </si>
  <si>
    <t>ÚK</t>
  </si>
  <si>
    <t xml:space="preserve"> S</t>
  </si>
  <si>
    <t>PHL</t>
  </si>
  <si>
    <t>H</t>
  </si>
  <si>
    <t>N</t>
  </si>
  <si>
    <t>K</t>
  </si>
  <si>
    <t xml:space="preserve"> .</t>
  </si>
  <si>
    <t>T</t>
  </si>
  <si>
    <t xml:space="preserve"> Š</t>
  </si>
  <si>
    <t>Á</t>
  </si>
  <si>
    <t>ŽIACI</t>
  </si>
  <si>
    <t>C</t>
  </si>
  <si>
    <t>É</t>
  </si>
  <si>
    <t xml:space="preserve">Lučivná </t>
  </si>
  <si>
    <t xml:space="preserve"> 7.</t>
  </si>
  <si>
    <t>9.</t>
  </si>
  <si>
    <t xml:space="preserve"> 2.</t>
  </si>
  <si>
    <t xml:space="preserve"> ŽIAČKY - DIEVČATÁ</t>
  </si>
  <si>
    <t>ÚK - Územné kolo hry Plameň</t>
  </si>
  <si>
    <t>V roku 2026 nebudú hodnotené 2 súťaže</t>
  </si>
  <si>
    <t>disciplína požiarny útok s vodou sa vykonáva podľa Pravidiel hry Plameň</t>
  </si>
  <si>
    <t>2 x 2 ks  hadice C - 10 m, 2 ks hadice B - 10 m</t>
  </si>
  <si>
    <t>pri rovnosti bodov v celkovom hodnotení rozhoduje umiestnenie v Územnom kole hry</t>
  </si>
  <si>
    <t>Ondrej Klimo, Dušan Brutovský - sčítací komisári PHL</t>
  </si>
  <si>
    <t xml:space="preserve"> 5</t>
  </si>
  <si>
    <t xml:space="preserve"> 6</t>
  </si>
  <si>
    <t xml:space="preserve"> 7</t>
  </si>
  <si>
    <t xml:space="preserve"> 8</t>
  </si>
  <si>
    <t xml:space="preserve"> PODTATRANSKÁ HASIČSKÁ LIGA 2026 - 13. ročník - 2. súťaž</t>
  </si>
  <si>
    <t>Najsympatickejšie - vekovo najmladšie družstvo : Batizovce - zmiešané družstvo</t>
  </si>
  <si>
    <t>Najkrajšia kronika kolektívu mladých hasičov : DHZ Veľká - vedúca Iveta Zavacká Dudová</t>
  </si>
  <si>
    <t>Najmladší súťažiaci:</t>
  </si>
  <si>
    <t xml:space="preserve">Sponzori hasičských akcií v okrese Poprad v roku 2026  </t>
  </si>
  <si>
    <t>Motor Group Poprad, s. r. o., Metis (Slovensko) s. r. o.,</t>
  </si>
  <si>
    <t>Súťaže ÚzO DPO a DHZ sponzorsky podporujú pohármi a medailami :</t>
  </si>
  <si>
    <t xml:space="preserve">Florián s. r. o., Martin – Ing. Peter Marušin, </t>
  </si>
  <si>
    <t xml:space="preserve">Trofejovo.sk – Ing. Marek Šebest, </t>
  </si>
  <si>
    <t xml:space="preserve">Víťazné družstvá v jednotlivých súťažiach odmeňuje : </t>
  </si>
  <si>
    <t>Cukrová vata a iné netradičné cukrovinky – vatacukr s. r. o., Bohumil Třesohlavý - Svit</t>
  </si>
  <si>
    <t>PODTATRANSKÁ OLYMPIÁDA  MLADÝCH HASIČOV 2026 - 24. ročník</t>
  </si>
  <si>
    <t>Územné kolo hry Plameň 2026 - 52. ročník</t>
  </si>
  <si>
    <t xml:space="preserve"> POMH</t>
  </si>
  <si>
    <t xml:space="preserve"> chlapčenské a zmiešané družstvá</t>
  </si>
  <si>
    <t xml:space="preserve">Kolektív mladých hasičov </t>
  </si>
  <si>
    <t>Spišský Štiavnik -  13.6.2026</t>
  </si>
  <si>
    <t>Spišský Štiavnik - 13.6.2026</t>
  </si>
  <si>
    <t xml:space="preserve"> chlapčenské a zmiešané  družstvá</t>
  </si>
  <si>
    <t>Ondrej Klimo, Dušan Brutovský - sčítací komisári súťaží PHL a POMH</t>
  </si>
  <si>
    <t xml:space="preserve"> 30.8.</t>
  </si>
  <si>
    <t xml:space="preserve">PODTATRANSKÁ  HASIČSKÁ  LIGA - ROK 2026 - 13. ročník </t>
  </si>
  <si>
    <t>Územné kolo  hry Plameň 2026 - 9. ročník súťaže požiarny útok s vodou</t>
  </si>
  <si>
    <t xml:space="preserve">O  PUTOVNÉ  POHÁRE   HORNÁDSKEJ  DOLINY  -  ROK 2026  -  12. ROČNÍK  </t>
  </si>
  <si>
    <t xml:space="preserve">                                                                                      POŽIARNY ÚTOK S VODOU</t>
  </si>
  <si>
    <t>súťaže mladých hasičov v požiarnom útoku s vodou</t>
  </si>
  <si>
    <t xml:space="preserve">D H Z </t>
  </si>
  <si>
    <t xml:space="preserve"> 13.6.</t>
  </si>
  <si>
    <t>20.6.</t>
  </si>
  <si>
    <t>29.8.</t>
  </si>
  <si>
    <t>ÚzK</t>
  </si>
  <si>
    <t xml:space="preserve">S </t>
  </si>
  <si>
    <t xml:space="preserve"> S.</t>
  </si>
  <si>
    <t>P.</t>
  </si>
  <si>
    <t xml:space="preserve"> V</t>
  </si>
  <si>
    <t>MLADÍ</t>
  </si>
  <si>
    <t>HASIČI</t>
  </si>
  <si>
    <t>U</t>
  </si>
  <si>
    <t>žiaci - chlapčenské a zmiešané 8-členné  družstvá</t>
  </si>
  <si>
    <r>
      <t>16</t>
    </r>
    <r>
      <rPr>
        <b/>
        <sz val="10"/>
        <rFont val="Calibri"/>
        <family val="2"/>
        <charset val="238"/>
      </rPr>
      <t>*</t>
    </r>
  </si>
  <si>
    <t xml:space="preserve"> 16*</t>
  </si>
  <si>
    <r>
      <t xml:space="preserve"> 16</t>
    </r>
    <r>
      <rPr>
        <b/>
        <sz val="10"/>
        <rFont val="Calibri"/>
        <family val="2"/>
        <charset val="238"/>
      </rPr>
      <t>*</t>
    </r>
  </si>
  <si>
    <t xml:space="preserve">2. </t>
  </si>
  <si>
    <t xml:space="preserve"> 3. </t>
  </si>
  <si>
    <t>žiačky - dievčenské 8-členné družstvá</t>
  </si>
  <si>
    <t xml:space="preserve">                                           po skončení budú odrátané od celkového súčtu body  za 1 súťaž  </t>
  </si>
  <si>
    <t xml:space="preserve">                          pri rovnosti bodov rozhoduje väčší počet lepších umiestnení a Územné kolo htry Plameň</t>
  </si>
  <si>
    <t xml:space="preserve">                         do súťaže sú zapojené družstvá  DHZ z Hornádskej doliny - okrsok č. 4</t>
  </si>
  <si>
    <t xml:space="preserve">                                                  smernice, štartovky, výsledky súťaží sú uverejnené na stránke:</t>
  </si>
  <si>
    <t xml:space="preserve">                                           www.podtatranskahl.sk    a FB Podtatranská hasičská liga</t>
  </si>
  <si>
    <t xml:space="preserve">                                                                   súťaže prebiehajú podľa Pravidiel pre hru PLAMEŇ  </t>
  </si>
  <si>
    <t xml:space="preserve">                                                      vyhodnotenie 12. ročníka  bude na poslednej súťaži v Spišskom Štiavniku</t>
  </si>
  <si>
    <t>Ondrej KLIMO,  sčítací komisár PHL</t>
  </si>
  <si>
    <t>PODTATRANSKÁ HASIČSKÁ LIGA</t>
  </si>
  <si>
    <t xml:space="preserve">                                                                                           HISTÓRIA - VÍŤAZI :</t>
  </si>
  <si>
    <t>VÍŤAZI HISTÓRIA</t>
  </si>
  <si>
    <t xml:space="preserve">      ROK </t>
  </si>
  <si>
    <t>ročník</t>
  </si>
  <si>
    <t xml:space="preserve">  CHLAPCI</t>
  </si>
  <si>
    <t xml:space="preserve">       počet HD</t>
  </si>
  <si>
    <t xml:space="preserve">  DIEVČATÁ</t>
  </si>
  <si>
    <t xml:space="preserve">    počet HD</t>
  </si>
  <si>
    <t xml:space="preserve">    spolu</t>
  </si>
  <si>
    <t xml:space="preserve">   1.</t>
  </si>
  <si>
    <t>KRAVANY</t>
  </si>
  <si>
    <t>SPIŠSKÉ BYSTRÉ</t>
  </si>
  <si>
    <t xml:space="preserve">   2.</t>
  </si>
  <si>
    <t xml:space="preserve">   3.</t>
  </si>
  <si>
    <t xml:space="preserve">   4.</t>
  </si>
  <si>
    <t>HRANOVNICA</t>
  </si>
  <si>
    <t>SPIŠSKÝ ŠTIAVNIK</t>
  </si>
  <si>
    <t xml:space="preserve">   5.</t>
  </si>
  <si>
    <t xml:space="preserve">   6.</t>
  </si>
  <si>
    <t xml:space="preserve">   7.  </t>
  </si>
  <si>
    <t xml:space="preserve">  8.</t>
  </si>
  <si>
    <t xml:space="preserve">  9.</t>
  </si>
  <si>
    <t>HRANOVNICA I</t>
  </si>
  <si>
    <t>KRAVANY I</t>
  </si>
  <si>
    <t>10.</t>
  </si>
  <si>
    <t>11.</t>
  </si>
  <si>
    <t>2020,2021 sa súťaže nekonali - Covid 19</t>
  </si>
  <si>
    <t>Ondrej Klimo - sčítací komisár PHL</t>
  </si>
  <si>
    <t>VÝSLEDKOVÁ  LISTINA  JEDNOTLIVCOV</t>
  </si>
  <si>
    <t xml:space="preserve">               Územné kolo PLAMEŇ 2026 -  52. ročník - Spišský Štiavnik - 13.6.2026</t>
  </si>
  <si>
    <t>Meno a priezvisko</t>
  </si>
  <si>
    <t>Vek</t>
  </si>
  <si>
    <t>DHZ / ZŠ</t>
  </si>
  <si>
    <t>čas</t>
  </si>
  <si>
    <t>body za vek</t>
  </si>
  <si>
    <t>čas spolu</t>
  </si>
  <si>
    <t xml:space="preserve"> VT</t>
  </si>
  <si>
    <t>Lukáš Šifra</t>
  </si>
  <si>
    <t>I.</t>
  </si>
  <si>
    <t>Lukáš Lehotský</t>
  </si>
  <si>
    <t>Michal Lipták</t>
  </si>
  <si>
    <t>Matúš Fris</t>
  </si>
  <si>
    <t>III.</t>
  </si>
  <si>
    <t>Peter Rybár</t>
  </si>
  <si>
    <t>Patrik Špiner</t>
  </si>
  <si>
    <t>Jozef Zámečník</t>
  </si>
  <si>
    <t>Alexander Takáč</t>
  </si>
  <si>
    <t>Matúš Lehotský</t>
  </si>
  <si>
    <t>Tomáš Teplický</t>
  </si>
  <si>
    <t>René Schneider</t>
  </si>
  <si>
    <t>12.</t>
  </si>
  <si>
    <t>Lukáš Derevjanik</t>
  </si>
  <si>
    <t xml:space="preserve"> 13.</t>
  </si>
  <si>
    <t>Peter Bežila</t>
  </si>
  <si>
    <t xml:space="preserve"> 14.</t>
  </si>
  <si>
    <t>Miroslav Tereverziev</t>
  </si>
  <si>
    <t>15.</t>
  </si>
  <si>
    <t xml:space="preserve"> Peter Papson</t>
  </si>
  <si>
    <t xml:space="preserve"> NP</t>
  </si>
  <si>
    <t>DIEVČATÁ</t>
  </si>
  <si>
    <t>Michaela Mudráková</t>
  </si>
  <si>
    <t>Alžbeta Petrenčíková</t>
  </si>
  <si>
    <t>II.</t>
  </si>
  <si>
    <t>Laura Sýkorová</t>
  </si>
  <si>
    <t>Timea Šavelová</t>
  </si>
  <si>
    <t>Kiara Grűnvaldská</t>
  </si>
  <si>
    <t>Karolína Liptáková</t>
  </si>
  <si>
    <t>Ľubica Silvajová</t>
  </si>
  <si>
    <t>Daniela Hradecká</t>
  </si>
  <si>
    <t>Miriama Sýkorová</t>
  </si>
  <si>
    <t>Zuzana Šerfelová</t>
  </si>
  <si>
    <t>Daniela Šuláková</t>
  </si>
  <si>
    <t xml:space="preserve"> 12.</t>
  </si>
  <si>
    <t>Michaela Bednárová</t>
  </si>
  <si>
    <t>13.</t>
  </si>
  <si>
    <t>Karolína Kurillová</t>
  </si>
  <si>
    <t>Emma Takáčová</t>
  </si>
  <si>
    <t>Elisabeth Eva Hrebeňárová</t>
  </si>
  <si>
    <t>16.</t>
  </si>
  <si>
    <t>Sandra Bukovinová</t>
  </si>
  <si>
    <t>17.</t>
  </si>
  <si>
    <t>Ela Michalíková</t>
  </si>
  <si>
    <t>18.</t>
  </si>
  <si>
    <t>Lýdia Anna Lizáková</t>
  </si>
  <si>
    <t>19.</t>
  </si>
  <si>
    <t>Emily Alexandra Hrebeňárová</t>
  </si>
  <si>
    <t>20.</t>
  </si>
  <si>
    <t>Daniela Lešundáková</t>
  </si>
  <si>
    <t>21.</t>
  </si>
  <si>
    <t>Katarína Lišuchová</t>
  </si>
  <si>
    <t>22.</t>
  </si>
  <si>
    <t>Tatiana Ignačáková</t>
  </si>
  <si>
    <t>červeným vyznačená VT - získaná, čiernym - obhájená VT</t>
  </si>
  <si>
    <t>Sčítací komisár:</t>
  </si>
  <si>
    <t>Ondrej Klimo</t>
  </si>
  <si>
    <r>
      <t>Sponzori POMH:</t>
    </r>
    <r>
      <rPr>
        <sz val="10"/>
        <rFont val="Arial CE"/>
        <charset val="238"/>
      </rPr>
      <t xml:space="preserve">  Florián, s.r.o.  Martin</t>
    </r>
  </si>
  <si>
    <t xml:space="preserve">                             Cukrová vata &amp; netradičné cukrovinky - vatacukr@seznam.cz</t>
  </si>
  <si>
    <t>Limity na získanie výkonnostnej triedy v preteku jednotlivcov na rok  2026</t>
  </si>
  <si>
    <t>Výkonnostná trieda</t>
  </si>
  <si>
    <t>chlapci</t>
  </si>
  <si>
    <t>dievčatá</t>
  </si>
  <si>
    <t>I. Výkonnostná trieda</t>
  </si>
  <si>
    <t>do 12,00</t>
  </si>
  <si>
    <t>do 14,00</t>
  </si>
  <si>
    <t>II. Výkonnostná trieda</t>
  </si>
  <si>
    <t>od 12,01 do 13,50</t>
  </si>
  <si>
    <t>od 14,01 do 15,50</t>
  </si>
  <si>
    <t>III. Výkonnostná trieda</t>
  </si>
  <si>
    <t>od 13,51 do 15,00</t>
  </si>
  <si>
    <t>od 15,51 do 17,00</t>
  </si>
  <si>
    <t>ÚZEMNÉ - OKRESNÉ KOLO HRY PLAMEŇ</t>
  </si>
  <si>
    <t>PREHĽAD VÍŤAZOV</t>
  </si>
  <si>
    <t>Rok</t>
  </si>
  <si>
    <t>Roč</t>
  </si>
  <si>
    <t xml:space="preserve"> chlapčenské a</t>
  </si>
  <si>
    <t xml:space="preserve">počet </t>
  </si>
  <si>
    <t xml:space="preserve"> dievčenské</t>
  </si>
  <si>
    <t>CH-chlapci, D-dievčatá</t>
  </si>
  <si>
    <t>Spolu</t>
  </si>
  <si>
    <t>Miesto</t>
  </si>
  <si>
    <t>ník</t>
  </si>
  <si>
    <t>zmiešané družstvá</t>
  </si>
  <si>
    <t>druž.</t>
  </si>
  <si>
    <t xml:space="preserve"> družstvá</t>
  </si>
  <si>
    <t>5- členné družstvá</t>
  </si>
  <si>
    <t>konania</t>
  </si>
  <si>
    <t>29.</t>
  </si>
  <si>
    <t>30.</t>
  </si>
  <si>
    <t>Spišská Sobota</t>
  </si>
  <si>
    <t>31.</t>
  </si>
  <si>
    <t>Gerlachov</t>
  </si>
  <si>
    <t>32.</t>
  </si>
  <si>
    <t>33.</t>
  </si>
  <si>
    <t xml:space="preserve">DHZ Štôla (CH) </t>
  </si>
  <si>
    <t>Poprad</t>
  </si>
  <si>
    <t>34.</t>
  </si>
  <si>
    <t>DHZ Šuňava</t>
  </si>
  <si>
    <t>DHZ ZŠ Šuňava</t>
  </si>
  <si>
    <t>DHZ ZŠ Gerlachov (CH)</t>
  </si>
  <si>
    <t>Spišská Teplica</t>
  </si>
  <si>
    <t>35.</t>
  </si>
  <si>
    <t>Svit</t>
  </si>
  <si>
    <t>36.</t>
  </si>
  <si>
    <t>DHZ ZŠ Šuňava (D)</t>
  </si>
  <si>
    <t>37.</t>
  </si>
  <si>
    <t>DHZ Gerlachov</t>
  </si>
  <si>
    <t>DHZ Gerlachov (CH)</t>
  </si>
  <si>
    <t>38.</t>
  </si>
  <si>
    <t>DHZ ZŠ Švábovce (D)</t>
  </si>
  <si>
    <t>39.</t>
  </si>
  <si>
    <t>40.</t>
  </si>
  <si>
    <t>DHZ Lučivná (CH)</t>
  </si>
  <si>
    <t>41.</t>
  </si>
  <si>
    <t>Liptovská Teplička</t>
  </si>
  <si>
    <t>42.</t>
  </si>
  <si>
    <t>DHZ ZŠ Šuňava I.</t>
  </si>
  <si>
    <t>Nová Lesná  (D)</t>
  </si>
  <si>
    <t>43.</t>
  </si>
  <si>
    <t>DHZ Tatranská Lomnica (CH)</t>
  </si>
  <si>
    <t>44.</t>
  </si>
  <si>
    <t>DHZ ZŠ Šuňava V.</t>
  </si>
  <si>
    <t>45.</t>
  </si>
  <si>
    <t>Nová Lesná  (CH)</t>
  </si>
  <si>
    <t>46.</t>
  </si>
  <si>
    <t>DHZ ZŠ Šuňava II.</t>
  </si>
  <si>
    <t>DHZ Gánovce (D)</t>
  </si>
  <si>
    <t>47.</t>
  </si>
  <si>
    <t>DHZ Lučivná (D)</t>
  </si>
  <si>
    <t>48.</t>
  </si>
  <si>
    <t>DHZ Batizovce (D)</t>
  </si>
  <si>
    <t>49.</t>
  </si>
  <si>
    <t>DHZ Batizovce (CH)</t>
  </si>
  <si>
    <t>50.</t>
  </si>
  <si>
    <t>DHZ Štrba I.</t>
  </si>
  <si>
    <t>DHZ Vikartovce I.</t>
  </si>
  <si>
    <t>51.</t>
  </si>
  <si>
    <t xml:space="preserve"> 52.</t>
  </si>
  <si>
    <t xml:space="preserve"> Spišský Štiavnik</t>
  </si>
  <si>
    <t xml:space="preserve">     5 - členné kolektívy mladých hasičov súťažili od  2005 do 2023, disciplíny boli prispôsobené - štafeta na 200 m (5x40 m) s prekážkami, útok CTIF plnili súťažiaci</t>
  </si>
  <si>
    <t>s číslami 2 až 5, od roku 2013 s číslami 6 až 9 , v rokoch 2005 a 2006 súťažili v disciplínach štafeta 5 x 50 m, štafeta požiarnych dvojíc a uzlová štafeta</t>
  </si>
  <si>
    <t>súťažiaci 5-členných družstiev na štafete plnili úlohy na posledných piatich úsekoch</t>
  </si>
  <si>
    <t>Od roku 2014 sa súťaží podľa medzinárodných smerníc CTIF, od roku 2017 zmena názvu z Okresné kolo na Územné kolo hry Plameň</t>
  </si>
  <si>
    <t>V rokoch 2020 a 2021 sa súťaž nekonala z dôvodu  Covidu 19</t>
  </si>
  <si>
    <t>Územné kolo hry Plameň - požiarny útok s vodou - súťaž 8-členných družstiev</t>
  </si>
  <si>
    <t>Ročník</t>
  </si>
  <si>
    <t>chlapčenské a</t>
  </si>
  <si>
    <t xml:space="preserve">zmiešané družstvá </t>
  </si>
  <si>
    <t>DHZ Spišské Bystré</t>
  </si>
  <si>
    <t>DHZ Kravany</t>
  </si>
  <si>
    <t>DHZ Hranovnica</t>
  </si>
  <si>
    <t>DHZ Spišský Štiavnik</t>
  </si>
  <si>
    <t>DHZ Gánovce</t>
  </si>
  <si>
    <t>DHZ Kravany I.</t>
  </si>
  <si>
    <t>DHZ Hranovnica I.</t>
  </si>
  <si>
    <t xml:space="preserve"> 9.</t>
  </si>
  <si>
    <t xml:space="preserve">                                                                      útok s vodou sa v roku 2020 -  2022  nekonal </t>
  </si>
  <si>
    <t>do roku 2017 a od roku 2023 sa od dosiahnutého času odrátavajú výhodové body za vek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</si>
</sst>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8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 CE"/>
      <family val="2"/>
      <charset val="238"/>
    </font>
    <font>
      <b/>
      <sz val="12"/>
      <name val="Arial CE"/>
      <charset val="238"/>
    </font>
    <font>
      <sz val="12"/>
      <name val="Arial CE"/>
      <family val="2"/>
      <charset val="238"/>
    </font>
    <font>
      <sz val="12"/>
      <color indexed="10"/>
      <name val="Arial CE"/>
      <family val="2"/>
      <charset val="238"/>
    </font>
    <font>
      <sz val="12"/>
      <color indexed="19"/>
      <name val="Arial CE"/>
      <family val="2"/>
      <charset val="238"/>
    </font>
    <font>
      <b/>
      <sz val="14"/>
      <color indexed="10"/>
      <name val="Calibri"/>
      <family val="2"/>
      <charset val="238"/>
    </font>
    <font>
      <sz val="14"/>
      <color indexed="10"/>
      <name val="Calibri"/>
      <family val="2"/>
      <charset val="238"/>
    </font>
    <font>
      <b/>
      <sz val="14"/>
      <color indexed="8"/>
      <name val="Calibri"/>
      <family val="2"/>
      <charset val="238"/>
    </font>
    <font>
      <sz val="12"/>
      <name val="Arial CE"/>
      <charset val="238"/>
    </font>
    <font>
      <sz val="11"/>
      <color theme="1"/>
      <name val="Calibri"/>
      <family val="2"/>
      <scheme val="minor"/>
    </font>
    <font>
      <sz val="10"/>
      <color theme="1"/>
      <name val="Liberation Sans"/>
      <charset val="238"/>
    </font>
    <font>
      <b/>
      <sz val="11"/>
      <color rgb="FF000000"/>
      <name val="Calibri"/>
      <family val="2"/>
      <charset val="238"/>
    </font>
    <font>
      <b/>
      <sz val="10"/>
      <color theme="1"/>
      <name val="Liberation Sans"/>
      <charset val="238"/>
    </font>
    <font>
      <b/>
      <sz val="11"/>
      <color rgb="FFE46C0A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color rgb="FF00B05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1"/>
      <color indexed="10"/>
      <name val="Arial CE"/>
      <family val="2"/>
      <charset val="238"/>
    </font>
    <font>
      <b/>
      <sz val="12"/>
      <color indexed="10"/>
      <name val="Arial CE"/>
      <family val="2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b/>
      <sz val="8"/>
      <name val="Arial CE"/>
      <family val="2"/>
      <charset val="238"/>
    </font>
    <font>
      <b/>
      <sz val="8"/>
      <color rgb="FFFF0000"/>
      <name val="Arial CE"/>
      <family val="2"/>
      <charset val="238"/>
    </font>
    <font>
      <b/>
      <sz val="10"/>
      <color indexed="10"/>
      <name val="Arial CE"/>
      <family val="2"/>
      <charset val="238"/>
    </font>
    <font>
      <b/>
      <sz val="10"/>
      <color rgb="FFFF0000"/>
      <name val="Arial CE"/>
      <charset val="238"/>
    </font>
    <font>
      <b/>
      <sz val="10"/>
      <color indexed="10"/>
      <name val="Times New Roman"/>
      <family val="1"/>
      <charset val="238"/>
    </font>
    <font>
      <b/>
      <sz val="11"/>
      <name val="Cambria"/>
      <family val="1"/>
      <charset val="238"/>
    </font>
    <font>
      <sz val="10"/>
      <color indexed="10"/>
      <name val="Arial CE"/>
      <family val="2"/>
      <charset val="238"/>
    </font>
    <font>
      <b/>
      <sz val="10"/>
      <color rgb="FF00B050"/>
      <name val="Arial CE"/>
      <family val="1"/>
      <charset val="238"/>
    </font>
    <font>
      <b/>
      <sz val="10"/>
      <color rgb="FF00B050"/>
      <name val="Times New Roman"/>
      <family val="1"/>
      <charset val="238"/>
    </font>
    <font>
      <b/>
      <sz val="20"/>
      <color rgb="FF00B050"/>
      <name val="Arial CE"/>
      <family val="2"/>
      <charset val="238"/>
    </font>
    <font>
      <b/>
      <sz val="10"/>
      <color rgb="FF00B050"/>
      <name val="Arial CE"/>
      <charset val="238"/>
    </font>
    <font>
      <b/>
      <sz val="10"/>
      <color rgb="FF00B050"/>
      <name val="Arial CE"/>
      <family val="2"/>
      <charset val="238"/>
    </font>
    <font>
      <sz val="9"/>
      <color indexed="8"/>
      <name val="Calibri"/>
      <family val="2"/>
      <charset val="238"/>
    </font>
    <font>
      <b/>
      <sz val="10"/>
      <color rgb="FFFF0000"/>
      <name val="Arial"/>
      <family val="2"/>
      <charset val="238"/>
    </font>
    <font>
      <b/>
      <sz val="9"/>
      <name val="Arial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 CE"/>
      <family val="2"/>
      <charset val="238"/>
    </font>
    <font>
      <b/>
      <sz val="10"/>
      <color indexed="30"/>
      <name val="Arial CE"/>
      <family val="2"/>
      <charset val="238"/>
    </font>
    <font>
      <b/>
      <sz val="10"/>
      <color indexed="17"/>
      <name val="Arial CE"/>
      <family val="2"/>
      <charset val="238"/>
    </font>
    <font>
      <b/>
      <sz val="14"/>
      <color indexed="10"/>
      <name val="Arial CE"/>
      <family val="2"/>
      <charset val="238"/>
    </font>
    <font>
      <b/>
      <sz val="9"/>
      <color indexed="10"/>
      <name val="Arial CE"/>
      <charset val="238"/>
    </font>
    <font>
      <b/>
      <sz val="11"/>
      <color indexed="10"/>
      <name val="Arial CE"/>
      <charset val="238"/>
    </font>
    <font>
      <b/>
      <sz val="8"/>
      <color indexed="10"/>
      <name val="Arial CE"/>
      <family val="2"/>
      <charset val="238"/>
    </font>
    <font>
      <b/>
      <sz val="8"/>
      <color indexed="10"/>
      <name val="Arial CE"/>
      <charset val="238"/>
    </font>
    <font>
      <b/>
      <sz val="9"/>
      <name val="Arial CE"/>
      <charset val="238"/>
    </font>
    <font>
      <b/>
      <sz val="8"/>
      <name val="Arial CE"/>
      <charset val="238"/>
    </font>
    <font>
      <sz val="11"/>
      <color indexed="8"/>
      <name val="Calibri"/>
      <family val="2"/>
    </font>
    <font>
      <b/>
      <sz val="10"/>
      <color indexed="10"/>
      <name val="Arial CE"/>
      <charset val="238"/>
    </font>
    <font>
      <b/>
      <sz val="10"/>
      <color indexed="10"/>
      <name val="Arial"/>
      <family val="2"/>
      <charset val="238"/>
    </font>
    <font>
      <b/>
      <sz val="11"/>
      <color indexed="10"/>
      <name val="Calibri"/>
      <family val="2"/>
      <charset val="238"/>
    </font>
    <font>
      <b/>
      <sz val="11"/>
      <name val="Calibri"/>
      <family val="2"/>
    </font>
    <font>
      <sz val="11"/>
      <name val="Calibri"/>
      <family val="2"/>
      <scheme val="minor"/>
    </font>
    <font>
      <b/>
      <sz val="10"/>
      <color rgb="FFFF0000"/>
      <name val="Liberation Sans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1"/>
      <name val="Arial CE"/>
      <charset val="238"/>
    </font>
    <font>
      <sz val="11"/>
      <color theme="1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0"/>
      <color indexed="10"/>
      <name val="Arial CE"/>
      <charset val="238"/>
    </font>
    <font>
      <b/>
      <sz val="10"/>
      <color indexed="30"/>
      <name val="Arial CE"/>
      <charset val="238"/>
    </font>
    <font>
      <b/>
      <sz val="14"/>
      <name val="Arial CE"/>
      <charset val="238"/>
    </font>
    <font>
      <b/>
      <sz val="10"/>
      <color indexed="17"/>
      <name val="Arial CE"/>
      <charset val="238"/>
    </font>
    <font>
      <sz val="8"/>
      <name val="Arial CE"/>
      <charset val="238"/>
    </font>
    <font>
      <sz val="10"/>
      <color indexed="17"/>
      <name val="Arial CE"/>
      <charset val="238"/>
    </font>
    <font>
      <b/>
      <sz val="10"/>
      <name val="Calibri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 CE"/>
      <charset val="238"/>
    </font>
    <font>
      <sz val="10"/>
      <color rgb="FF00B050"/>
      <name val="Arial CE"/>
      <charset val="238"/>
    </font>
    <font>
      <sz val="9"/>
      <name val="Arial CE"/>
      <charset val="238"/>
    </font>
    <font>
      <b/>
      <sz val="8"/>
      <color rgb="FF00B050"/>
      <name val="Arial CE"/>
      <charset val="238"/>
    </font>
    <font>
      <u/>
      <sz val="11"/>
      <color indexed="12"/>
      <name val="Calibri"/>
      <family val="2"/>
    </font>
    <font>
      <b/>
      <sz val="8"/>
      <color rgb="FFFF0000"/>
      <name val="Arial CE"/>
      <charset val="238"/>
    </font>
    <font>
      <b/>
      <sz val="11"/>
      <name val="Arial CE"/>
      <family val="2"/>
      <charset val="238"/>
    </font>
    <font>
      <sz val="20"/>
      <name val="Arial CE"/>
      <family val="2"/>
      <charset val="238"/>
    </font>
    <font>
      <b/>
      <sz val="11"/>
      <name val="Calibri"/>
      <family val="2"/>
      <charset val="238"/>
    </font>
    <font>
      <sz val="9"/>
      <name val="Arial CE"/>
      <family val="2"/>
      <charset val="238"/>
    </font>
    <font>
      <sz val="9"/>
      <color indexed="10"/>
      <name val="Arial CE"/>
      <family val="2"/>
      <charset val="238"/>
    </font>
    <font>
      <sz val="10"/>
      <name val="Arial"/>
      <family val="2"/>
      <charset val="238"/>
    </font>
  </fonts>
  <fills count="19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8"/>
      </patternFill>
    </fill>
    <fill>
      <patternFill patternType="solid">
        <fgColor indexed="9"/>
        <bgColor indexed="8"/>
      </patternFill>
    </fill>
    <fill>
      <patternFill patternType="solid">
        <fgColor indexed="49"/>
        <bgColor indexed="8"/>
      </patternFill>
    </fill>
    <fill>
      <patternFill patternType="solid">
        <fgColor indexed="44"/>
        <bgColor indexed="8"/>
      </patternFill>
    </fill>
    <fill>
      <patternFill patternType="solid">
        <fgColor indexed="4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1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3" fillId="0" borderId="0"/>
    <xf numFmtId="0" fontId="4" fillId="0" borderId="0"/>
    <xf numFmtId="0" fontId="14" fillId="0" borderId="0"/>
    <xf numFmtId="0" fontId="15" fillId="0" borderId="0"/>
    <xf numFmtId="0" fontId="15" fillId="0" borderId="0" applyNumberFormat="0" applyFont="0" applyFill="0" applyBorder="0" applyAlignment="0" applyProtection="0"/>
    <xf numFmtId="0" fontId="4" fillId="0" borderId="0"/>
    <xf numFmtId="0" fontId="4" fillId="0" borderId="0" applyFill="0" applyAlignment="0" applyProtection="0"/>
    <xf numFmtId="0" fontId="14" fillId="0" borderId="0"/>
    <xf numFmtId="0" fontId="4" fillId="0" borderId="0" applyFont="0" applyFill="0" applyAlignment="0" applyProtection="0"/>
    <xf numFmtId="0" fontId="77" fillId="0" borderId="0" applyNumberFormat="0" applyFill="0" applyBorder="0" applyAlignment="0" applyProtection="0"/>
    <xf numFmtId="0" fontId="4" fillId="0" borderId="0"/>
  </cellStyleXfs>
  <cellXfs count="560">
    <xf numFmtId="0" fontId="0" fillId="0" borderId="0" xfId="0"/>
    <xf numFmtId="0" fontId="3" fillId="0" borderId="0" xfId="1"/>
    <xf numFmtId="0" fontId="5" fillId="4" borderId="39" xfId="2" applyFont="1" applyFill="1" applyBorder="1" applyAlignment="1">
      <alignment horizontal="center" vertical="center" wrapText="1"/>
    </xf>
    <xf numFmtId="0" fontId="5" fillId="4" borderId="33" xfId="2" applyFont="1" applyFill="1" applyBorder="1" applyAlignment="1">
      <alignment horizontal="center" vertical="center" wrapText="1"/>
    </xf>
    <xf numFmtId="0" fontId="5" fillId="4" borderId="14" xfId="2" applyFont="1" applyFill="1" applyBorder="1" applyAlignment="1">
      <alignment horizontal="center" vertical="center" wrapText="1"/>
    </xf>
    <xf numFmtId="0" fontId="6" fillId="4" borderId="27" xfId="2" applyFont="1" applyFill="1" applyBorder="1" applyAlignment="1">
      <alignment horizontal="center"/>
    </xf>
    <xf numFmtId="0" fontId="6" fillId="4" borderId="30" xfId="2" applyFont="1" applyFill="1" applyBorder="1" applyAlignment="1">
      <alignment horizontal="center"/>
    </xf>
    <xf numFmtId="0" fontId="13" fillId="0" borderId="37" xfId="2" applyFont="1" applyBorder="1" applyAlignment="1">
      <alignment horizontal="center"/>
    </xf>
    <xf numFmtId="1" fontId="7" fillId="0" borderId="28" xfId="2" applyNumberFormat="1" applyFont="1" applyBorder="1" applyAlignment="1">
      <alignment horizontal="center"/>
    </xf>
    <xf numFmtId="2" fontId="7" fillId="0" borderId="28" xfId="2" applyNumberFormat="1" applyFont="1" applyBorder="1" applyAlignment="1">
      <alignment horizontal="center"/>
    </xf>
    <xf numFmtId="2" fontId="7" fillId="0" borderId="30" xfId="2" applyNumberFormat="1" applyFont="1" applyBorder="1" applyAlignment="1">
      <alignment horizontal="center"/>
    </xf>
    <xf numFmtId="2" fontId="6" fillId="0" borderId="29" xfId="2" applyNumberFormat="1" applyFont="1" applyBorder="1" applyAlignment="1">
      <alignment horizontal="center"/>
    </xf>
    <xf numFmtId="2" fontId="7" fillId="0" borderId="32" xfId="2" applyNumberFormat="1" applyFont="1" applyBorder="1" applyAlignment="1">
      <alignment horizontal="center"/>
    </xf>
    <xf numFmtId="0" fontId="7" fillId="0" borderId="28" xfId="2" applyFont="1" applyBorder="1" applyAlignment="1">
      <alignment horizontal="center"/>
    </xf>
    <xf numFmtId="2" fontId="7" fillId="0" borderId="27" xfId="2" applyNumberFormat="1" applyFont="1" applyBorder="1" applyAlignment="1">
      <alignment horizontal="center"/>
    </xf>
    <xf numFmtId="2" fontId="8" fillId="0" borderId="37" xfId="2" applyNumberFormat="1" applyFont="1" applyBorder="1" applyAlignment="1">
      <alignment horizontal="center"/>
    </xf>
    <xf numFmtId="0" fontId="6" fillId="4" borderId="21" xfId="2" applyFont="1" applyFill="1" applyBorder="1" applyAlignment="1">
      <alignment horizontal="center"/>
    </xf>
    <xf numFmtId="0" fontId="6" fillId="4" borderId="24" xfId="2" applyFont="1" applyFill="1" applyBorder="1" applyAlignment="1">
      <alignment horizontal="center"/>
    </xf>
    <xf numFmtId="0" fontId="13" fillId="0" borderId="38" xfId="2" applyFont="1" applyBorder="1" applyAlignment="1">
      <alignment horizontal="center"/>
    </xf>
    <xf numFmtId="1" fontId="7" fillId="0" borderId="22" xfId="2" applyNumberFormat="1" applyFont="1" applyBorder="1" applyAlignment="1">
      <alignment horizontal="center"/>
    </xf>
    <xf numFmtId="2" fontId="7" fillId="0" borderId="22" xfId="2" applyNumberFormat="1" applyFont="1" applyBorder="1" applyAlignment="1">
      <alignment horizontal="center"/>
    </xf>
    <xf numFmtId="2" fontId="7" fillId="0" borderId="24" xfId="2" applyNumberFormat="1" applyFont="1" applyBorder="1" applyAlignment="1">
      <alignment horizontal="center"/>
    </xf>
    <xf numFmtId="2" fontId="6" fillId="0" borderId="23" xfId="2" applyNumberFormat="1" applyFont="1" applyBorder="1" applyAlignment="1">
      <alignment horizontal="center"/>
    </xf>
    <xf numFmtId="2" fontId="7" fillId="0" borderId="26" xfId="2" applyNumberFormat="1" applyFont="1" applyBorder="1" applyAlignment="1">
      <alignment horizontal="center"/>
    </xf>
    <xf numFmtId="0" fontId="7" fillId="0" borderId="22" xfId="2" applyFont="1" applyBorder="1" applyAlignment="1">
      <alignment horizontal="center"/>
    </xf>
    <xf numFmtId="0" fontId="6" fillId="4" borderId="28" xfId="2" applyFont="1" applyFill="1" applyBorder="1" applyAlignment="1">
      <alignment horizontal="center"/>
    </xf>
    <xf numFmtId="0" fontId="13" fillId="0" borderId="27" xfId="2" applyFont="1" applyBorder="1" applyAlignment="1">
      <alignment horizontal="center"/>
    </xf>
    <xf numFmtId="1" fontId="7" fillId="0" borderId="32" xfId="2" applyNumberFormat="1" applyFont="1" applyBorder="1" applyAlignment="1">
      <alignment horizontal="center"/>
    </xf>
    <xf numFmtId="2" fontId="8" fillId="0" borderId="31" xfId="2" applyNumberFormat="1" applyFont="1" applyBorder="1" applyAlignment="1">
      <alignment horizontal="center"/>
    </xf>
    <xf numFmtId="0" fontId="6" fillId="4" borderId="36" xfId="2" applyFont="1" applyFill="1" applyBorder="1" applyAlignment="1">
      <alignment horizontal="center"/>
    </xf>
    <xf numFmtId="0" fontId="6" fillId="0" borderId="0" xfId="2" applyFont="1"/>
    <xf numFmtId="0" fontId="13" fillId="0" borderId="0" xfId="2" applyFont="1" applyAlignment="1">
      <alignment horizontal="center"/>
    </xf>
    <xf numFmtId="1" fontId="7" fillId="0" borderId="0" xfId="2" applyNumberFormat="1" applyFont="1" applyAlignment="1">
      <alignment horizontal="center"/>
    </xf>
    <xf numFmtId="0" fontId="3" fillId="0" borderId="0" xfId="1" applyAlignment="1">
      <alignment horizontal="center"/>
    </xf>
    <xf numFmtId="0" fontId="15" fillId="0" borderId="0" xfId="4"/>
    <xf numFmtId="0" fontId="16" fillId="6" borderId="4" xfId="5" applyFont="1" applyFill="1" applyBorder="1" applyAlignment="1">
      <alignment horizontal="center"/>
    </xf>
    <xf numFmtId="0" fontId="16" fillId="7" borderId="48" xfId="5" applyFont="1" applyFill="1" applyBorder="1" applyAlignment="1">
      <alignment vertical="center" wrapText="1"/>
    </xf>
    <xf numFmtId="0" fontId="16" fillId="7" borderId="49" xfId="5" applyFont="1" applyFill="1" applyBorder="1" applyAlignment="1">
      <alignment vertical="center" wrapText="1"/>
    </xf>
    <xf numFmtId="0" fontId="16" fillId="7" borderId="45" xfId="5" applyFont="1" applyFill="1" applyBorder="1" applyAlignment="1">
      <alignment horizontal="center" vertical="center" wrapText="1"/>
    </xf>
    <xf numFmtId="0" fontId="16" fillId="7" borderId="46" xfId="5" applyFont="1" applyFill="1" applyBorder="1" applyAlignment="1">
      <alignment horizontal="center" vertical="center" wrapText="1"/>
    </xf>
    <xf numFmtId="0" fontId="16" fillId="7" borderId="47" xfId="5" applyFont="1" applyFill="1" applyBorder="1" applyAlignment="1">
      <alignment horizontal="center" vertical="center" wrapText="1"/>
    </xf>
    <xf numFmtId="0" fontId="16" fillId="7" borderId="39" xfId="5" applyFont="1" applyFill="1" applyBorder="1" applyAlignment="1">
      <alignment horizontal="center" vertical="center" wrapText="1"/>
    </xf>
    <xf numFmtId="0" fontId="16" fillId="7" borderId="4" xfId="5" applyFont="1" applyFill="1" applyBorder="1" applyAlignment="1">
      <alignment horizontal="center" vertical="center" wrapText="1"/>
    </xf>
    <xf numFmtId="0" fontId="17" fillId="7" borderId="51" xfId="5" applyFont="1" applyFill="1" applyBorder="1" applyAlignment="1">
      <alignment horizontal="center"/>
    </xf>
    <xf numFmtId="0" fontId="0" fillId="7" borderId="52" xfId="5" applyFont="1" applyFill="1" applyBorder="1" applyAlignment="1">
      <alignment horizontal="center"/>
    </xf>
    <xf numFmtId="2" fontId="18" fillId="0" borderId="56" xfId="5" applyNumberFormat="1" applyFont="1" applyBorder="1" applyAlignment="1">
      <alignment horizontal="center"/>
    </xf>
    <xf numFmtId="2" fontId="19" fillId="0" borderId="51" xfId="5" applyNumberFormat="1" applyFont="1" applyBorder="1" applyAlignment="1">
      <alignment horizontal="center"/>
    </xf>
    <xf numFmtId="2" fontId="20" fillId="0" borderId="51" xfId="5" applyNumberFormat="1" applyFont="1" applyBorder="1" applyAlignment="1">
      <alignment horizontal="center"/>
    </xf>
    <xf numFmtId="0" fontId="17" fillId="7" borderId="58" xfId="5" applyFont="1" applyFill="1" applyBorder="1" applyAlignment="1">
      <alignment horizontal="center"/>
    </xf>
    <xf numFmtId="0" fontId="0" fillId="7" borderId="59" xfId="5" applyFont="1" applyFill="1" applyBorder="1" applyAlignment="1">
      <alignment horizontal="center"/>
    </xf>
    <xf numFmtId="2" fontId="18" fillId="0" borderId="63" xfId="5" applyNumberFormat="1" applyFont="1" applyBorder="1" applyAlignment="1">
      <alignment horizontal="center"/>
    </xf>
    <xf numFmtId="2" fontId="19" fillId="0" borderId="58" xfId="5" applyNumberFormat="1" applyFont="1" applyBorder="1" applyAlignment="1">
      <alignment horizontal="center"/>
    </xf>
    <xf numFmtId="2" fontId="20" fillId="0" borderId="58" xfId="5" applyNumberFormat="1" applyFont="1" applyBorder="1" applyAlignment="1">
      <alignment horizontal="center"/>
    </xf>
    <xf numFmtId="2" fontId="0" fillId="0" borderId="62" xfId="5" applyNumberFormat="1" applyFont="1" applyBorder="1" applyAlignment="1">
      <alignment horizontal="center"/>
    </xf>
    <xf numFmtId="0" fontId="16" fillId="7" borderId="3" xfId="5" applyFont="1" applyFill="1" applyBorder="1" applyAlignment="1">
      <alignment horizontal="center" vertical="center" wrapText="1"/>
    </xf>
    <xf numFmtId="2" fontId="0" fillId="0" borderId="55" xfId="5" applyNumberFormat="1" applyFont="1" applyBorder="1" applyAlignment="1">
      <alignment horizontal="center"/>
    </xf>
    <xf numFmtId="2" fontId="19" fillId="0" borderId="70" xfId="5" applyNumberFormat="1" applyFont="1" applyBorder="1" applyAlignment="1">
      <alignment horizontal="center"/>
    </xf>
    <xf numFmtId="2" fontId="19" fillId="0" borderId="71" xfId="5" applyNumberFormat="1" applyFont="1" applyBorder="1" applyAlignment="1">
      <alignment horizontal="center"/>
    </xf>
    <xf numFmtId="0" fontId="2" fillId="0" borderId="0" xfId="1" applyFont="1"/>
    <xf numFmtId="2" fontId="8" fillId="0" borderId="48" xfId="2" applyNumberFormat="1" applyFont="1" applyBorder="1" applyAlignment="1">
      <alignment horizontal="center"/>
    </xf>
    <xf numFmtId="0" fontId="6" fillId="4" borderId="72" xfId="2" applyFont="1" applyFill="1" applyBorder="1" applyAlignment="1">
      <alignment horizontal="center"/>
    </xf>
    <xf numFmtId="0" fontId="13" fillId="0" borderId="72" xfId="2" applyFont="1" applyBorder="1" applyAlignment="1">
      <alignment horizontal="center"/>
    </xf>
    <xf numFmtId="1" fontId="7" fillId="0" borderId="74" xfId="2" applyNumberFormat="1" applyFont="1" applyBorder="1" applyAlignment="1">
      <alignment horizontal="center"/>
    </xf>
    <xf numFmtId="2" fontId="7" fillId="0" borderId="36" xfId="2" applyNumberFormat="1" applyFont="1" applyBorder="1" applyAlignment="1">
      <alignment horizontal="center"/>
    </xf>
    <xf numFmtId="1" fontId="7" fillId="0" borderId="36" xfId="2" applyNumberFormat="1" applyFont="1" applyBorder="1" applyAlignment="1">
      <alignment horizontal="center"/>
    </xf>
    <xf numFmtId="2" fontId="7" fillId="0" borderId="75" xfId="2" applyNumberFormat="1" applyFont="1" applyBorder="1" applyAlignment="1">
      <alignment horizontal="center"/>
    </xf>
    <xf numFmtId="2" fontId="6" fillId="0" borderId="73" xfId="2" applyNumberFormat="1" applyFont="1" applyBorder="1" applyAlignment="1">
      <alignment horizontal="center"/>
    </xf>
    <xf numFmtId="2" fontId="7" fillId="0" borderId="72" xfId="2" applyNumberFormat="1" applyFont="1" applyBorder="1" applyAlignment="1">
      <alignment horizontal="center"/>
    </xf>
    <xf numFmtId="0" fontId="7" fillId="0" borderId="36" xfId="2" applyFont="1" applyBorder="1" applyAlignment="1">
      <alignment horizontal="center"/>
    </xf>
    <xf numFmtId="2" fontId="0" fillId="0" borderId="54" xfId="5" applyNumberFormat="1" applyFont="1" applyBorder="1" applyAlignment="1">
      <alignment horizontal="center"/>
    </xf>
    <xf numFmtId="2" fontId="0" fillId="0" borderId="61" xfId="5" applyNumberFormat="1" applyFont="1" applyBorder="1" applyAlignment="1">
      <alignment horizontal="center"/>
    </xf>
    <xf numFmtId="2" fontId="4" fillId="0" borderId="62" xfId="5" applyNumberFormat="1" applyFont="1" applyBorder="1" applyAlignment="1">
      <alignment horizontal="center"/>
    </xf>
    <xf numFmtId="2" fontId="4" fillId="0" borderId="55" xfId="5" applyNumberFormat="1" applyFont="1" applyBorder="1" applyAlignment="1">
      <alignment horizontal="center"/>
    </xf>
    <xf numFmtId="0" fontId="6" fillId="4" borderId="15" xfId="2" applyFont="1" applyFill="1" applyBorder="1" applyAlignment="1">
      <alignment horizontal="center"/>
    </xf>
    <xf numFmtId="0" fontId="6" fillId="4" borderId="76" xfId="2" applyFont="1" applyFill="1" applyBorder="1" applyAlignment="1">
      <alignment horizontal="center"/>
    </xf>
    <xf numFmtId="0" fontId="13" fillId="0" borderId="77" xfId="2" applyFont="1" applyBorder="1" applyAlignment="1">
      <alignment horizontal="center"/>
    </xf>
    <xf numFmtId="1" fontId="7" fillId="0" borderId="43" xfId="2" applyNumberFormat="1" applyFont="1" applyBorder="1" applyAlignment="1">
      <alignment horizontal="center"/>
    </xf>
    <xf numFmtId="2" fontId="7" fillId="0" borderId="43" xfId="2" applyNumberFormat="1" applyFont="1" applyBorder="1" applyAlignment="1">
      <alignment horizontal="center"/>
    </xf>
    <xf numFmtId="2" fontId="7" fillId="0" borderId="76" xfId="2" applyNumberFormat="1" applyFont="1" applyBorder="1" applyAlignment="1">
      <alignment horizontal="center"/>
    </xf>
    <xf numFmtId="2" fontId="6" fillId="0" borderId="44" xfId="2" applyNumberFormat="1" applyFont="1" applyBorder="1" applyAlignment="1">
      <alignment horizontal="center"/>
    </xf>
    <xf numFmtId="2" fontId="7" fillId="0" borderId="78" xfId="2" applyNumberFormat="1" applyFont="1" applyBorder="1" applyAlignment="1">
      <alignment horizontal="center"/>
    </xf>
    <xf numFmtId="0" fontId="7" fillId="0" borderId="43" xfId="2" applyFont="1" applyBorder="1" applyAlignment="1">
      <alignment horizontal="center"/>
    </xf>
    <xf numFmtId="2" fontId="8" fillId="0" borderId="0" xfId="2" applyNumberFormat="1" applyFont="1" applyAlignment="1">
      <alignment horizontal="center"/>
    </xf>
    <xf numFmtId="2" fontId="9" fillId="0" borderId="79" xfId="2" applyNumberFormat="1" applyFont="1" applyBorder="1" applyAlignment="1">
      <alignment horizontal="center"/>
    </xf>
    <xf numFmtId="2" fontId="9" fillId="0" borderId="80" xfId="2" applyNumberFormat="1" applyFont="1" applyBorder="1" applyAlignment="1">
      <alignment horizontal="center"/>
    </xf>
    <xf numFmtId="2" fontId="9" fillId="0" borderId="81" xfId="2" applyNumberFormat="1" applyFont="1" applyBorder="1" applyAlignment="1">
      <alignment horizontal="center"/>
    </xf>
    <xf numFmtId="2" fontId="9" fillId="0" borderId="37" xfId="2" applyNumberFormat="1" applyFont="1" applyBorder="1" applyAlignment="1">
      <alignment horizontal="center"/>
    </xf>
    <xf numFmtId="2" fontId="9" fillId="0" borderId="1" xfId="2" applyNumberFormat="1" applyFont="1" applyBorder="1" applyAlignment="1">
      <alignment horizontal="center"/>
    </xf>
    <xf numFmtId="0" fontId="22" fillId="4" borderId="33" xfId="1" applyFont="1" applyFill="1" applyBorder="1" applyAlignment="1">
      <alignment horizontal="center" vertical="center"/>
    </xf>
    <xf numFmtId="0" fontId="22" fillId="4" borderId="14" xfId="1" applyFont="1" applyFill="1" applyBorder="1" applyAlignment="1">
      <alignment horizontal="center" vertical="center"/>
    </xf>
    <xf numFmtId="0" fontId="22" fillId="4" borderId="48" xfId="1" applyFont="1" applyFill="1" applyBorder="1" applyAlignment="1">
      <alignment horizontal="center" vertical="center"/>
    </xf>
    <xf numFmtId="0" fontId="24" fillId="0" borderId="0" xfId="4" applyFont="1" applyAlignment="1">
      <alignment horizontal="center"/>
    </xf>
    <xf numFmtId="49" fontId="25" fillId="8" borderId="33" xfId="4" applyNumberFormat="1" applyFont="1" applyFill="1" applyBorder="1" applyAlignment="1">
      <alignment horizontal="center"/>
    </xf>
    <xf numFmtId="49" fontId="27" fillId="8" borderId="6" xfId="4" applyNumberFormat="1" applyFont="1" applyFill="1" applyBorder="1" applyAlignment="1">
      <alignment horizontal="center"/>
    </xf>
    <xf numFmtId="49" fontId="27" fillId="8" borderId="20" xfId="4" applyNumberFormat="1" applyFont="1" applyFill="1" applyBorder="1" applyAlignment="1">
      <alignment horizontal="center"/>
    </xf>
    <xf numFmtId="49" fontId="28" fillId="8" borderId="20" xfId="4" applyNumberFormat="1" applyFont="1" applyFill="1" applyBorder="1" applyAlignment="1">
      <alignment horizontal="center"/>
    </xf>
    <xf numFmtId="49" fontId="27" fillId="8" borderId="42" xfId="4" applyNumberFormat="1" applyFont="1" applyFill="1" applyBorder="1" applyAlignment="1">
      <alignment horizontal="center"/>
    </xf>
    <xf numFmtId="49" fontId="25" fillId="8" borderId="14" xfId="4" applyNumberFormat="1" applyFont="1" applyFill="1" applyBorder="1" applyAlignment="1">
      <alignment horizontal="center"/>
    </xf>
    <xf numFmtId="49" fontId="29" fillId="0" borderId="34" xfId="4" applyNumberFormat="1" applyFont="1" applyBorder="1" applyAlignment="1">
      <alignment horizontal="center"/>
    </xf>
    <xf numFmtId="49" fontId="29" fillId="9" borderId="9" xfId="4" applyNumberFormat="1" applyFont="1" applyFill="1" applyBorder="1" applyAlignment="1">
      <alignment horizontal="center"/>
    </xf>
    <xf numFmtId="49" fontId="29" fillId="0" borderId="43" xfId="4" applyNumberFormat="1" applyFont="1" applyBorder="1" applyAlignment="1">
      <alignment horizontal="center"/>
    </xf>
    <xf numFmtId="49" fontId="29" fillId="0" borderId="9" xfId="4" applyNumberFormat="1" applyFont="1" applyBorder="1" applyAlignment="1">
      <alignment horizontal="center"/>
    </xf>
    <xf numFmtId="49" fontId="25" fillId="8" borderId="48" xfId="4" applyNumberFormat="1" applyFont="1" applyFill="1" applyBorder="1" applyAlignment="1">
      <alignment horizontal="center"/>
    </xf>
    <xf numFmtId="49" fontId="31" fillId="0" borderId="74" xfId="4" applyNumberFormat="1" applyFont="1" applyBorder="1" applyAlignment="1">
      <alignment horizontal="center"/>
    </xf>
    <xf numFmtId="49" fontId="29" fillId="9" borderId="36" xfId="4" applyNumberFormat="1" applyFont="1" applyFill="1" applyBorder="1" applyAlignment="1">
      <alignment horizontal="center"/>
    </xf>
    <xf numFmtId="49" fontId="29" fillId="0" borderId="36" xfId="4" applyNumberFormat="1" applyFont="1" applyBorder="1" applyAlignment="1">
      <alignment horizontal="center"/>
    </xf>
    <xf numFmtId="49" fontId="25" fillId="8" borderId="31" xfId="4" applyNumberFormat="1" applyFont="1" applyFill="1" applyBorder="1" applyAlignment="1">
      <alignment horizontal="center"/>
    </xf>
    <xf numFmtId="49" fontId="32" fillId="9" borderId="31" xfId="4" applyNumberFormat="1" applyFont="1" applyFill="1" applyBorder="1" applyAlignment="1">
      <alignment horizontal="center"/>
    </xf>
    <xf numFmtId="1" fontId="25" fillId="0" borderId="32" xfId="4" applyNumberFormat="1" applyFont="1" applyBorder="1" applyAlignment="1">
      <alignment horizontal="center"/>
    </xf>
    <xf numFmtId="1" fontId="25" fillId="0" borderId="37" xfId="4" applyNumberFormat="1" applyFont="1" applyBorder="1" applyAlignment="1">
      <alignment horizontal="center"/>
    </xf>
    <xf numFmtId="1" fontId="25" fillId="0" borderId="30" xfId="4" applyNumberFormat="1" applyFont="1" applyBorder="1" applyAlignment="1">
      <alignment horizontal="center"/>
    </xf>
    <xf numFmtId="1" fontId="25" fillId="0" borderId="28" xfId="4" applyNumberFormat="1" applyFont="1" applyBorder="1" applyAlignment="1">
      <alignment horizontal="center"/>
    </xf>
    <xf numFmtId="1" fontId="25" fillId="0" borderId="31" xfId="4" applyNumberFormat="1" applyFont="1" applyBorder="1" applyAlignment="1">
      <alignment horizontal="center"/>
    </xf>
    <xf numFmtId="49" fontId="32" fillId="9" borderId="25" xfId="4" applyNumberFormat="1" applyFont="1" applyFill="1" applyBorder="1" applyAlignment="1">
      <alignment horizontal="center"/>
    </xf>
    <xf numFmtId="1" fontId="25" fillId="0" borderId="26" xfId="4" applyNumberFormat="1" applyFont="1" applyBorder="1" applyAlignment="1">
      <alignment horizontal="center"/>
    </xf>
    <xf numFmtId="1" fontId="25" fillId="0" borderId="38" xfId="4" applyNumberFormat="1" applyFont="1" applyBorder="1" applyAlignment="1">
      <alignment horizontal="center"/>
    </xf>
    <xf numFmtId="1" fontId="25" fillId="0" borderId="24" xfId="4" applyNumberFormat="1" applyFont="1" applyBorder="1" applyAlignment="1">
      <alignment horizontal="center"/>
    </xf>
    <xf numFmtId="1" fontId="25" fillId="0" borderId="22" xfId="4" applyNumberFormat="1" applyFont="1" applyBorder="1" applyAlignment="1">
      <alignment horizontal="center"/>
    </xf>
    <xf numFmtId="49" fontId="33" fillId="8" borderId="39" xfId="4" applyNumberFormat="1" applyFont="1" applyFill="1" applyBorder="1" applyAlignment="1">
      <alignment horizontal="center"/>
    </xf>
    <xf numFmtId="0" fontId="29" fillId="8" borderId="83" xfId="4" applyFont="1" applyFill="1" applyBorder="1" applyAlignment="1">
      <alignment horizontal="center"/>
    </xf>
    <xf numFmtId="0" fontId="29" fillId="8" borderId="84" xfId="4" applyFont="1" applyFill="1" applyBorder="1" applyAlignment="1">
      <alignment horizontal="center"/>
    </xf>
    <xf numFmtId="0" fontId="29" fillId="8" borderId="85" xfId="4" applyFont="1" applyFill="1" applyBorder="1" applyAlignment="1">
      <alignment horizontal="center"/>
    </xf>
    <xf numFmtId="0" fontId="29" fillId="8" borderId="4" xfId="4" applyFont="1" applyFill="1" applyBorder="1" applyAlignment="1">
      <alignment horizontal="center"/>
    </xf>
    <xf numFmtId="49" fontId="33" fillId="0" borderId="0" xfId="4" applyNumberFormat="1" applyFont="1" applyAlignment="1">
      <alignment horizontal="center"/>
    </xf>
    <xf numFmtId="49" fontId="34" fillId="0" borderId="0" xfId="4" applyNumberFormat="1" applyFont="1"/>
    <xf numFmtId="0" fontId="38" fillId="0" borderId="0" xfId="4" applyFont="1" applyAlignment="1">
      <alignment horizontal="center"/>
    </xf>
    <xf numFmtId="0" fontId="25" fillId="0" borderId="0" xfId="4" applyFont="1"/>
    <xf numFmtId="0" fontId="39" fillId="0" borderId="0" xfId="4" applyFont="1"/>
    <xf numFmtId="0" fontId="43" fillId="0" borderId="0" xfId="4" applyFont="1" applyAlignment="1">
      <alignment horizontal="center"/>
    </xf>
    <xf numFmtId="0" fontId="42" fillId="0" borderId="0" xfId="4" applyFont="1"/>
    <xf numFmtId="0" fontId="4" fillId="0" borderId="0" xfId="8" applyFont="1"/>
    <xf numFmtId="0" fontId="4" fillId="0" borderId="0" xfId="7"/>
    <xf numFmtId="0" fontId="25" fillId="10" borderId="33" xfId="7" applyFont="1" applyFill="1" applyBorder="1" applyAlignment="1">
      <alignment horizontal="center"/>
    </xf>
    <xf numFmtId="0" fontId="46" fillId="10" borderId="33" xfId="7" applyFont="1" applyFill="1" applyBorder="1" applyAlignment="1">
      <alignment horizontal="center"/>
    </xf>
    <xf numFmtId="0" fontId="47" fillId="10" borderId="11" xfId="7" applyFont="1" applyFill="1" applyBorder="1" applyAlignment="1">
      <alignment horizontal="center"/>
    </xf>
    <xf numFmtId="16" fontId="47" fillId="10" borderId="11" xfId="7" applyNumberFormat="1" applyFont="1" applyFill="1" applyBorder="1" applyAlignment="1">
      <alignment horizontal="center"/>
    </xf>
    <xf numFmtId="0" fontId="47" fillId="10" borderId="42" xfId="7" applyFont="1" applyFill="1" applyBorder="1" applyAlignment="1">
      <alignment horizontal="center"/>
    </xf>
    <xf numFmtId="0" fontId="47" fillId="10" borderId="40" xfId="7" applyFont="1" applyFill="1" applyBorder="1" applyAlignment="1">
      <alignment horizontal="center"/>
    </xf>
    <xf numFmtId="16" fontId="47" fillId="10" borderId="40" xfId="7" applyNumberFormat="1" applyFont="1" applyFill="1" applyBorder="1" applyAlignment="1">
      <alignment horizontal="center"/>
    </xf>
    <xf numFmtId="0" fontId="25" fillId="10" borderId="16" xfId="7" applyFont="1" applyFill="1" applyBorder="1" applyAlignment="1">
      <alignment horizontal="center"/>
    </xf>
    <xf numFmtId="0" fontId="46" fillId="11" borderId="33" xfId="7" applyFont="1" applyFill="1" applyBorder="1" applyAlignment="1">
      <alignment horizontal="center"/>
    </xf>
    <xf numFmtId="0" fontId="48" fillId="0" borderId="40" xfId="7" applyFont="1" applyFill="1" applyBorder="1" applyAlignment="1">
      <alignment horizontal="center"/>
    </xf>
    <xf numFmtId="0" fontId="48" fillId="0" borderId="11" xfId="7" applyFont="1" applyBorder="1" applyAlignment="1">
      <alignment horizontal="center"/>
    </xf>
    <xf numFmtId="0" fontId="4" fillId="0" borderId="0" xfId="7" applyFill="1"/>
    <xf numFmtId="0" fontId="25" fillId="10" borderId="12" xfId="7" applyFont="1" applyFill="1" applyBorder="1" applyAlignment="1">
      <alignment horizontal="center"/>
    </xf>
    <xf numFmtId="0" fontId="46" fillId="11" borderId="14" xfId="7" applyFont="1" applyFill="1" applyBorder="1" applyAlignment="1">
      <alignment horizontal="center"/>
    </xf>
    <xf numFmtId="0" fontId="48" fillId="0" borderId="0" xfId="7" applyFont="1" applyFill="1" applyAlignment="1">
      <alignment horizontal="center"/>
    </xf>
    <xf numFmtId="0" fontId="48" fillId="0" borderId="9" xfId="7" applyFont="1" applyBorder="1" applyAlignment="1">
      <alignment horizontal="center"/>
    </xf>
    <xf numFmtId="0" fontId="48" fillId="0" borderId="86" xfId="7" applyFont="1" applyBorder="1" applyAlignment="1">
      <alignment horizontal="center"/>
    </xf>
    <xf numFmtId="0" fontId="48" fillId="0" borderId="0" xfId="7" applyFont="1" applyAlignment="1">
      <alignment horizontal="center"/>
    </xf>
    <xf numFmtId="0" fontId="25" fillId="10" borderId="14" xfId="7" applyFont="1" applyFill="1" applyBorder="1" applyAlignment="1">
      <alignment horizontal="center"/>
    </xf>
    <xf numFmtId="0" fontId="49" fillId="0" borderId="0" xfId="7" applyFont="1" applyFill="1" applyAlignment="1">
      <alignment horizontal="center"/>
    </xf>
    <xf numFmtId="0" fontId="50" fillId="0" borderId="0" xfId="7" applyFont="1" applyAlignment="1">
      <alignment horizontal="center"/>
    </xf>
    <xf numFmtId="0" fontId="48" fillId="0" borderId="34" xfId="7" applyFont="1" applyFill="1" applyBorder="1" applyAlignment="1">
      <alignment horizontal="center"/>
    </xf>
    <xf numFmtId="0" fontId="27" fillId="10" borderId="14" xfId="7" applyFont="1" applyFill="1" applyBorder="1" applyAlignment="1">
      <alignment horizontal="center"/>
    </xf>
    <xf numFmtId="0" fontId="27" fillId="10" borderId="12" xfId="7" applyFont="1" applyFill="1" applyBorder="1" applyAlignment="1">
      <alignment horizontal="center"/>
    </xf>
    <xf numFmtId="0" fontId="51" fillId="10" borderId="14" xfId="7" applyFont="1" applyFill="1" applyBorder="1" applyAlignment="1">
      <alignment horizontal="center"/>
    </xf>
    <xf numFmtId="0" fontId="52" fillId="10" borderId="12" xfId="8" applyFont="1" applyFill="1" applyBorder="1" applyAlignment="1">
      <alignment horizontal="center"/>
    </xf>
    <xf numFmtId="0" fontId="52" fillId="10" borderId="14" xfId="7" applyFont="1" applyFill="1" applyBorder="1" applyAlignment="1">
      <alignment horizontal="center"/>
    </xf>
    <xf numFmtId="0" fontId="52" fillId="10" borderId="41" xfId="8" applyFont="1" applyFill="1" applyBorder="1" applyAlignment="1">
      <alignment horizontal="center"/>
    </xf>
    <xf numFmtId="0" fontId="46" fillId="11" borderId="48" xfId="7" applyFont="1" applyFill="1" applyBorder="1" applyAlignment="1">
      <alignment horizontal="center"/>
    </xf>
    <xf numFmtId="0" fontId="48" fillId="0" borderId="74" xfId="7" applyFont="1" applyFill="1" applyBorder="1" applyAlignment="1">
      <alignment horizontal="center"/>
    </xf>
    <xf numFmtId="0" fontId="48" fillId="0" borderId="36" xfId="7" applyFont="1" applyBorder="1" applyAlignment="1">
      <alignment horizontal="center"/>
    </xf>
    <xf numFmtId="0" fontId="52" fillId="10" borderId="48" xfId="7" applyFont="1" applyFill="1" applyBorder="1" applyAlignment="1">
      <alignment horizontal="center"/>
    </xf>
    <xf numFmtId="0" fontId="26" fillId="10" borderId="31" xfId="8" applyFont="1" applyFill="1" applyBorder="1" applyAlignment="1">
      <alignment horizontal="center"/>
    </xf>
    <xf numFmtId="0" fontId="25" fillId="0" borderId="31" xfId="7" applyFont="1" applyFill="1" applyBorder="1" applyAlignment="1">
      <alignment horizontal="center"/>
    </xf>
    <xf numFmtId="0" fontId="26" fillId="0" borderId="28" xfId="8" applyFont="1" applyBorder="1" applyAlignment="1">
      <alignment horizontal="center"/>
    </xf>
    <xf numFmtId="0" fontId="26" fillId="0" borderId="32" xfId="8" applyFont="1" applyBorder="1" applyAlignment="1">
      <alignment horizontal="center"/>
    </xf>
    <xf numFmtId="0" fontId="26" fillId="0" borderId="28" xfId="7" applyFont="1" applyFill="1" applyBorder="1" applyAlignment="1">
      <alignment horizontal="center"/>
    </xf>
    <xf numFmtId="0" fontId="26" fillId="10" borderId="25" xfId="8" applyFont="1" applyFill="1" applyBorder="1" applyAlignment="1">
      <alignment horizontal="center"/>
    </xf>
    <xf numFmtId="0" fontId="25" fillId="0" borderId="25" xfId="7" applyFont="1" applyFill="1" applyBorder="1" applyAlignment="1">
      <alignment horizontal="center"/>
    </xf>
    <xf numFmtId="0" fontId="26" fillId="0" borderId="22" xfId="8" applyFont="1" applyBorder="1" applyAlignment="1">
      <alignment horizontal="center"/>
    </xf>
    <xf numFmtId="0" fontId="26" fillId="0" borderId="26" xfId="8" applyFont="1" applyBorder="1" applyAlignment="1">
      <alignment horizontal="center"/>
    </xf>
    <xf numFmtId="0" fontId="26" fillId="0" borderId="22" xfId="7" applyFont="1" applyFill="1" applyBorder="1" applyAlignment="1">
      <alignment horizontal="center"/>
    </xf>
    <xf numFmtId="0" fontId="53" fillId="0" borderId="0" xfId="7" applyFont="1"/>
    <xf numFmtId="0" fontId="4" fillId="0" borderId="0" xfId="7" applyAlignment="1"/>
    <xf numFmtId="0" fontId="26" fillId="10" borderId="19" xfId="8" applyFont="1" applyFill="1" applyBorder="1" applyAlignment="1">
      <alignment horizontal="center"/>
    </xf>
    <xf numFmtId="0" fontId="25" fillId="0" borderId="19" xfId="7" applyFont="1" applyFill="1" applyBorder="1" applyAlignment="1">
      <alignment horizontal="center"/>
    </xf>
    <xf numFmtId="0" fontId="26" fillId="0" borderId="43" xfId="8" applyFont="1" applyBorder="1" applyAlignment="1">
      <alignment horizontal="center"/>
    </xf>
    <xf numFmtId="0" fontId="26" fillId="0" borderId="78" xfId="8" applyFont="1" applyBorder="1" applyAlignment="1">
      <alignment horizontal="center"/>
    </xf>
    <xf numFmtId="0" fontId="26" fillId="0" borderId="43" xfId="7" applyFont="1" applyFill="1" applyBorder="1" applyAlignment="1">
      <alignment horizontal="center"/>
    </xf>
    <xf numFmtId="0" fontId="26" fillId="0" borderId="0" xfId="7" applyFont="1"/>
    <xf numFmtId="0" fontId="4" fillId="12" borderId="39" xfId="8" applyFont="1" applyFill="1" applyBorder="1"/>
    <xf numFmtId="0" fontId="54" fillId="0" borderId="39" xfId="8" applyFont="1" applyBorder="1" applyAlignment="1">
      <alignment horizontal="center"/>
    </xf>
    <xf numFmtId="0" fontId="54" fillId="0" borderId="83" xfId="7" applyFont="1" applyFill="1" applyBorder="1" applyAlignment="1">
      <alignment horizontal="center"/>
    </xf>
    <xf numFmtId="0" fontId="54" fillId="0" borderId="85" xfId="7" applyFont="1" applyFill="1" applyBorder="1" applyAlignment="1">
      <alignment horizontal="center"/>
    </xf>
    <xf numFmtId="0" fontId="54" fillId="13" borderId="39" xfId="7" applyFont="1" applyFill="1" applyBorder="1" applyAlignment="1">
      <alignment horizontal="center"/>
    </xf>
    <xf numFmtId="0" fontId="26" fillId="0" borderId="19" xfId="8" applyFont="1" applyBorder="1" applyAlignment="1">
      <alignment horizontal="center"/>
    </xf>
    <xf numFmtId="0" fontId="14" fillId="0" borderId="0" xfId="8"/>
    <xf numFmtId="0" fontId="55" fillId="0" borderId="0" xfId="8" applyFont="1"/>
    <xf numFmtId="0" fontId="56" fillId="0" borderId="0" xfId="8" applyFont="1"/>
    <xf numFmtId="0" fontId="42" fillId="0" borderId="0" xfId="8" applyFont="1"/>
    <xf numFmtId="0" fontId="57" fillId="0" borderId="0" xfId="8" applyFont="1"/>
    <xf numFmtId="0" fontId="58" fillId="0" borderId="0" xfId="8" applyFont="1"/>
    <xf numFmtId="0" fontId="21" fillId="0" borderId="0" xfId="8" applyFont="1"/>
    <xf numFmtId="0" fontId="26" fillId="0" borderId="31" xfId="8" applyFont="1" applyBorder="1" applyAlignment="1">
      <alignment horizontal="center"/>
    </xf>
    <xf numFmtId="0" fontId="1" fillId="0" borderId="0" xfId="1" applyFont="1"/>
    <xf numFmtId="0" fontId="21" fillId="0" borderId="0" xfId="1" applyFont="1"/>
    <xf numFmtId="0" fontId="61" fillId="0" borderId="0" xfId="1" applyFont="1"/>
    <xf numFmtId="0" fontId="62" fillId="0" borderId="0" xfId="2" applyFont="1"/>
    <xf numFmtId="0" fontId="63" fillId="0" borderId="0" xfId="1" applyFont="1"/>
    <xf numFmtId="0" fontId="60" fillId="0" borderId="0" xfId="1" applyFont="1"/>
    <xf numFmtId="0" fontId="64" fillId="0" borderId="0" xfId="1" applyFont="1"/>
    <xf numFmtId="0" fontId="6" fillId="0" borderId="29" xfId="2" applyFont="1" applyBorder="1" applyAlignment="1">
      <alignment horizontal="center"/>
    </xf>
    <xf numFmtId="0" fontId="6" fillId="0" borderId="73" xfId="2" applyFont="1" applyBorder="1" applyAlignment="1">
      <alignment horizontal="center"/>
    </xf>
    <xf numFmtId="0" fontId="6" fillId="0" borderId="31" xfId="2" applyFont="1" applyBorder="1" applyAlignment="1">
      <alignment horizontal="center"/>
    </xf>
    <xf numFmtId="0" fontId="6" fillId="0" borderId="25" xfId="2" applyFont="1" applyBorder="1" applyAlignment="1">
      <alignment horizontal="center"/>
    </xf>
    <xf numFmtId="0" fontId="6" fillId="0" borderId="19" xfId="2" applyFont="1" applyBorder="1" applyAlignment="1">
      <alignment horizontal="center"/>
    </xf>
    <xf numFmtId="0" fontId="22" fillId="0" borderId="7" xfId="1" applyFont="1" applyBorder="1" applyAlignment="1">
      <alignment horizontal="center"/>
    </xf>
    <xf numFmtId="0" fontId="22" fillId="0" borderId="25" xfId="1" applyFont="1" applyBorder="1" applyAlignment="1">
      <alignment horizontal="center"/>
    </xf>
    <xf numFmtId="0" fontId="22" fillId="0" borderId="82" xfId="1" applyFont="1" applyBorder="1" applyAlignment="1">
      <alignment horizontal="center"/>
    </xf>
    <xf numFmtId="0" fontId="21" fillId="7" borderId="57" xfId="5" applyFont="1" applyFill="1" applyBorder="1" applyAlignment="1">
      <alignment horizontal="center"/>
    </xf>
    <xf numFmtId="0" fontId="21" fillId="7" borderId="64" xfId="5" applyFont="1" applyFill="1" applyBorder="1" applyAlignment="1">
      <alignment horizontal="center"/>
    </xf>
    <xf numFmtId="0" fontId="17" fillId="7" borderId="87" xfId="5" applyFont="1" applyFill="1" applyBorder="1" applyAlignment="1">
      <alignment horizontal="center"/>
    </xf>
    <xf numFmtId="0" fontId="0" fillId="7" borderId="88" xfId="5" applyFont="1" applyFill="1" applyBorder="1" applyAlignment="1">
      <alignment horizontal="center"/>
    </xf>
    <xf numFmtId="2" fontId="0" fillId="0" borderId="90" xfId="5" applyNumberFormat="1" applyFont="1" applyBorder="1" applyAlignment="1">
      <alignment horizontal="center"/>
    </xf>
    <xf numFmtId="2" fontId="0" fillId="0" borderId="91" xfId="5" applyNumberFormat="1" applyFont="1" applyBorder="1" applyAlignment="1">
      <alignment horizontal="center"/>
    </xf>
    <xf numFmtId="2" fontId="18" fillId="0" borderId="92" xfId="5" applyNumberFormat="1" applyFont="1" applyBorder="1" applyAlignment="1">
      <alignment horizontal="center"/>
    </xf>
    <xf numFmtId="2" fontId="4" fillId="0" borderId="91" xfId="5" applyNumberFormat="1" applyFont="1" applyBorder="1" applyAlignment="1">
      <alignment horizontal="center"/>
    </xf>
    <xf numFmtId="2" fontId="19" fillId="0" borderId="93" xfId="5" applyNumberFormat="1" applyFont="1" applyBorder="1" applyAlignment="1">
      <alignment horizontal="center"/>
    </xf>
    <xf numFmtId="2" fontId="20" fillId="0" borderId="87" xfId="5" applyNumberFormat="1" applyFont="1" applyBorder="1" applyAlignment="1">
      <alignment horizontal="center"/>
    </xf>
    <xf numFmtId="0" fontId="21" fillId="7" borderId="94" xfId="5" applyFont="1" applyFill="1" applyBorder="1" applyAlignment="1">
      <alignment horizontal="center"/>
    </xf>
    <xf numFmtId="0" fontId="21" fillId="0" borderId="53" xfId="5" applyFont="1" applyBorder="1" applyAlignment="1">
      <alignment horizontal="center"/>
    </xf>
    <xf numFmtId="0" fontId="21" fillId="0" borderId="60" xfId="5" applyFont="1" applyBorder="1" applyAlignment="1">
      <alignment horizontal="center"/>
    </xf>
    <xf numFmtId="0" fontId="21" fillId="0" borderId="89" xfId="5" applyFont="1" applyBorder="1" applyAlignment="1">
      <alignment horizontal="center"/>
    </xf>
    <xf numFmtId="0" fontId="16" fillId="7" borderId="50" xfId="5" applyFont="1" applyFill="1" applyBorder="1" applyAlignment="1">
      <alignment horizontal="center" vertical="center" wrapText="1"/>
    </xf>
    <xf numFmtId="49" fontId="29" fillId="8" borderId="39" xfId="4" applyNumberFormat="1" applyFont="1" applyFill="1" applyBorder="1" applyAlignment="1">
      <alignment horizontal="center"/>
    </xf>
    <xf numFmtId="0" fontId="17" fillId="0" borderId="0" xfId="4" applyFont="1"/>
    <xf numFmtId="0" fontId="59" fillId="0" borderId="0" xfId="4" applyFont="1"/>
    <xf numFmtId="0" fontId="26" fillId="0" borderId="42" xfId="8" applyFont="1" applyBorder="1" applyAlignment="1">
      <alignment horizontal="left"/>
    </xf>
    <xf numFmtId="0" fontId="26" fillId="0" borderId="0" xfId="8" applyFont="1" applyAlignment="1">
      <alignment horizontal="left"/>
    </xf>
    <xf numFmtId="0" fontId="29" fillId="0" borderId="0" xfId="7" applyFont="1" applyAlignment="1">
      <alignment horizontal="center"/>
    </xf>
    <xf numFmtId="0" fontId="44" fillId="0" borderId="0" xfId="7" applyFont="1" applyAlignment="1">
      <alignment horizontal="center"/>
    </xf>
    <xf numFmtId="0" fontId="45" fillId="0" borderId="0" xfId="7" applyFont="1" applyAlignment="1">
      <alignment horizontal="center"/>
    </xf>
    <xf numFmtId="0" fontId="46" fillId="11" borderId="14" xfId="7" applyFont="1" applyFill="1" applyBorder="1" applyAlignment="1">
      <alignment horizontal="center"/>
    </xf>
    <xf numFmtId="0" fontId="29" fillId="0" borderId="16" xfId="7" applyFont="1" applyBorder="1" applyAlignment="1">
      <alignment horizontal="center"/>
    </xf>
    <xf numFmtId="0" fontId="29" fillId="0" borderId="42" xfId="7" applyFont="1" applyBorder="1" applyAlignment="1">
      <alignment horizontal="center"/>
    </xf>
    <xf numFmtId="0" fontId="29" fillId="0" borderId="13" xfId="7" applyFont="1" applyBorder="1" applyAlignment="1">
      <alignment horizontal="center"/>
    </xf>
    <xf numFmtId="0" fontId="45" fillId="0" borderId="41" xfId="7" applyFont="1" applyBorder="1" applyAlignment="1">
      <alignment horizontal="center"/>
    </xf>
    <xf numFmtId="0" fontId="45" fillId="0" borderId="1" xfId="7" applyFont="1" applyBorder="1" applyAlignment="1">
      <alignment horizontal="center"/>
    </xf>
    <xf numFmtId="0" fontId="45" fillId="0" borderId="18" xfId="7" applyFont="1" applyBorder="1" applyAlignment="1">
      <alignment horizontal="center"/>
    </xf>
    <xf numFmtId="0" fontId="5" fillId="5" borderId="2" xfId="2" applyFont="1" applyFill="1" applyBorder="1" applyAlignment="1">
      <alignment horizontal="center"/>
    </xf>
    <xf numFmtId="0" fontId="5" fillId="5" borderId="3" xfId="2" applyFont="1" applyFill="1" applyBorder="1" applyAlignment="1">
      <alignment horizontal="center"/>
    </xf>
    <xf numFmtId="0" fontId="5" fillId="5" borderId="13" xfId="2" applyFont="1" applyFill="1" applyBorder="1" applyAlignment="1">
      <alignment horizontal="center"/>
    </xf>
    <xf numFmtId="0" fontId="6" fillId="5" borderId="2" xfId="2" applyFont="1" applyFill="1" applyBorder="1" applyAlignment="1">
      <alignment horizontal="center"/>
    </xf>
    <xf numFmtId="0" fontId="6" fillId="5" borderId="3" xfId="2" applyFont="1" applyFill="1" applyBorder="1" applyAlignment="1">
      <alignment horizontal="center"/>
    </xf>
    <xf numFmtId="0" fontId="6" fillId="5" borderId="35" xfId="2" applyFont="1" applyFill="1" applyBorder="1" applyAlignment="1">
      <alignment horizontal="center"/>
    </xf>
    <xf numFmtId="0" fontId="5" fillId="4" borderId="12" xfId="2" applyFont="1" applyFill="1" applyBorder="1" applyAlignment="1">
      <alignment horizontal="center" wrapText="1"/>
    </xf>
    <xf numFmtId="0" fontId="5" fillId="4" borderId="9" xfId="2" applyFont="1" applyFill="1" applyBorder="1" applyAlignment="1">
      <alignment horizontal="center" wrapText="1"/>
    </xf>
    <xf numFmtId="0" fontId="5" fillId="4" borderId="11" xfId="2" applyFont="1" applyFill="1" applyBorder="1" applyAlignment="1">
      <alignment horizontal="center" wrapText="1"/>
    </xf>
    <xf numFmtId="0" fontId="5" fillId="4" borderId="35" xfId="2" applyFont="1" applyFill="1" applyBorder="1" applyAlignment="1">
      <alignment horizontal="center" wrapText="1"/>
    </xf>
    <xf numFmtId="0" fontId="5" fillId="4" borderId="13" xfId="2" applyFont="1" applyFill="1" applyBorder="1" applyAlignment="1">
      <alignment horizontal="center" wrapText="1"/>
    </xf>
    <xf numFmtId="0" fontId="10" fillId="0" borderId="0" xfId="1" applyFont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5" fillId="4" borderId="5" xfId="2" applyFont="1" applyFill="1" applyBorder="1" applyAlignment="1">
      <alignment horizontal="center" vertical="center"/>
    </xf>
    <xf numFmtId="0" fontId="5" fillId="4" borderId="8" xfId="2" applyFont="1" applyFill="1" applyBorder="1" applyAlignment="1">
      <alignment horizontal="center" vertical="center"/>
    </xf>
    <xf numFmtId="0" fontId="5" fillId="4" borderId="15" xfId="2" applyFont="1" applyFill="1" applyBorder="1" applyAlignment="1">
      <alignment horizontal="center" vertical="center"/>
    </xf>
    <xf numFmtId="0" fontId="5" fillId="4" borderId="11" xfId="2" applyFont="1" applyFill="1" applyBorder="1" applyAlignment="1">
      <alignment horizontal="center" vertical="center" wrapText="1"/>
    </xf>
    <xf numFmtId="0" fontId="5" fillId="4" borderId="9" xfId="2" applyFont="1" applyFill="1" applyBorder="1" applyAlignment="1">
      <alignment horizontal="center" vertical="center" wrapText="1"/>
    </xf>
    <xf numFmtId="0" fontId="5" fillId="4" borderId="17" xfId="2" applyFont="1" applyFill="1" applyBorder="1" applyAlignment="1">
      <alignment horizontal="center" vertical="center" wrapText="1"/>
    </xf>
    <xf numFmtId="0" fontId="5" fillId="4" borderId="10" xfId="2" applyFont="1" applyFill="1" applyBorder="1" applyAlignment="1">
      <alignment horizontal="center" vertical="center" wrapText="1"/>
    </xf>
    <xf numFmtId="0" fontId="5" fillId="4" borderId="16" xfId="2" applyFont="1" applyFill="1" applyBorder="1" applyAlignment="1">
      <alignment horizontal="center" vertical="center"/>
    </xf>
    <xf numFmtId="0" fontId="5" fillId="4" borderId="42" xfId="2" applyFont="1" applyFill="1" applyBorder="1" applyAlignment="1">
      <alignment horizontal="center" vertical="center"/>
    </xf>
    <xf numFmtId="0" fontId="5" fillId="4" borderId="13" xfId="2" applyFont="1" applyFill="1" applyBorder="1" applyAlignment="1">
      <alignment horizontal="center" vertical="center"/>
    </xf>
    <xf numFmtId="0" fontId="5" fillId="4" borderId="41" xfId="2" applyFont="1" applyFill="1" applyBorder="1" applyAlignment="1">
      <alignment horizontal="center" vertical="center"/>
    </xf>
    <xf numFmtId="0" fontId="5" fillId="4" borderId="1" xfId="2" applyFont="1" applyFill="1" applyBorder="1" applyAlignment="1">
      <alignment horizontal="center" vertical="center"/>
    </xf>
    <xf numFmtId="0" fontId="5" fillId="4" borderId="18" xfId="2" applyFont="1" applyFill="1" applyBorder="1" applyAlignment="1">
      <alignment horizontal="center" vertical="center"/>
    </xf>
    <xf numFmtId="0" fontId="5" fillId="5" borderId="16" xfId="2" applyFont="1" applyFill="1" applyBorder="1" applyAlignment="1">
      <alignment horizontal="center" vertical="center"/>
    </xf>
    <xf numFmtId="0" fontId="5" fillId="5" borderId="42" xfId="2" applyFont="1" applyFill="1" applyBorder="1" applyAlignment="1">
      <alignment horizontal="center" vertical="center"/>
    </xf>
    <xf numFmtId="0" fontId="5" fillId="5" borderId="13" xfId="2" applyFont="1" applyFill="1" applyBorder="1" applyAlignment="1">
      <alignment horizontal="center" vertical="center"/>
    </xf>
    <xf numFmtId="0" fontId="5" fillId="5" borderId="41" xfId="2" applyFont="1" applyFill="1" applyBorder="1" applyAlignment="1">
      <alignment horizontal="center" vertical="center"/>
    </xf>
    <xf numFmtId="0" fontId="5" fillId="5" borderId="1" xfId="2" applyFont="1" applyFill="1" applyBorder="1" applyAlignment="1">
      <alignment horizontal="center" vertical="center"/>
    </xf>
    <xf numFmtId="0" fontId="5" fillId="5" borderId="18" xfId="2" applyFont="1" applyFill="1" applyBorder="1" applyAlignment="1">
      <alignment horizontal="center" vertical="center"/>
    </xf>
    <xf numFmtId="0" fontId="12" fillId="3" borderId="0" xfId="1" applyFont="1" applyFill="1" applyAlignment="1">
      <alignment horizontal="center" vertical="center"/>
    </xf>
    <xf numFmtId="0" fontId="5" fillId="2" borderId="7" xfId="2" applyFont="1" applyFill="1" applyBorder="1" applyAlignment="1">
      <alignment horizontal="center" wrapText="1"/>
    </xf>
    <xf numFmtId="0" fontId="5" fillId="2" borderId="14" xfId="2" applyFont="1" applyFill="1" applyBorder="1" applyAlignment="1">
      <alignment horizontal="center" wrapText="1"/>
    </xf>
    <xf numFmtId="0" fontId="5" fillId="2" borderId="19" xfId="2" applyFont="1" applyFill="1" applyBorder="1" applyAlignment="1">
      <alignment horizontal="center" wrapText="1"/>
    </xf>
    <xf numFmtId="0" fontId="5" fillId="4" borderId="7" xfId="2" applyFont="1" applyFill="1" applyBorder="1" applyAlignment="1">
      <alignment horizontal="center" vertical="center"/>
    </xf>
    <xf numFmtId="0" fontId="5" fillId="4" borderId="14" xfId="2" applyFont="1" applyFill="1" applyBorder="1" applyAlignment="1">
      <alignment horizontal="center" vertical="center"/>
    </xf>
    <xf numFmtId="0" fontId="5" fillId="4" borderId="19" xfId="2" applyFont="1" applyFill="1" applyBorder="1" applyAlignment="1">
      <alignment horizontal="center" vertical="center"/>
    </xf>
    <xf numFmtId="0" fontId="5" fillId="4" borderId="40" xfId="2" applyFont="1" applyFill="1" applyBorder="1" applyAlignment="1">
      <alignment horizontal="center" wrapText="1"/>
    </xf>
    <xf numFmtId="0" fontId="5" fillId="4" borderId="34" xfId="2" applyFont="1" applyFill="1" applyBorder="1" applyAlignment="1">
      <alignment horizontal="center" wrapText="1"/>
    </xf>
    <xf numFmtId="0" fontId="15" fillId="6" borderId="2" xfId="4" applyFill="1" applyBorder="1"/>
    <xf numFmtId="0" fontId="15" fillId="6" borderId="3" xfId="4" applyFill="1" applyBorder="1"/>
    <xf numFmtId="0" fontId="16" fillId="6" borderId="65" xfId="5" applyFont="1" applyFill="1" applyBorder="1" applyAlignment="1">
      <alignment horizontal="center"/>
    </xf>
    <xf numFmtId="0" fontId="16" fillId="6" borderId="66" xfId="5" applyFont="1" applyFill="1" applyBorder="1" applyAlignment="1">
      <alignment horizontal="center"/>
    </xf>
    <xf numFmtId="0" fontId="16" fillId="6" borderId="67" xfId="5" applyFont="1" applyFill="1" applyBorder="1" applyAlignment="1">
      <alignment horizontal="center"/>
    </xf>
    <xf numFmtId="0" fontId="16" fillId="6" borderId="68" xfId="5" applyFont="1" applyFill="1" applyBorder="1" applyAlignment="1">
      <alignment horizontal="center"/>
    </xf>
    <xf numFmtId="0" fontId="0" fillId="6" borderId="2" xfId="5" applyFont="1" applyFill="1" applyBorder="1" applyAlignment="1">
      <alignment horizontal="center"/>
    </xf>
    <xf numFmtId="0" fontId="0" fillId="6" borderId="3" xfId="5" applyFont="1" applyFill="1" applyBorder="1" applyAlignment="1">
      <alignment horizontal="center"/>
    </xf>
    <xf numFmtId="0" fontId="0" fillId="6" borderId="69" xfId="5" applyFont="1" applyFill="1" applyBorder="1" applyAlignment="1">
      <alignment horizontal="center"/>
    </xf>
    <xf numFmtId="0" fontId="59" fillId="0" borderId="0" xfId="4" applyFont="1" applyAlignment="1">
      <alignment horizontal="center"/>
    </xf>
    <xf numFmtId="0" fontId="17" fillId="0" borderId="0" xfId="4" applyFont="1" applyAlignment="1">
      <alignment horizontal="center"/>
    </xf>
    <xf numFmtId="0" fontId="17" fillId="0" borderId="0" xfId="5" applyFont="1" applyBorder="1" applyAlignment="1">
      <alignment horizontal="center"/>
    </xf>
    <xf numFmtId="0" fontId="16" fillId="6" borderId="45" xfId="5" applyFont="1" applyFill="1" applyBorder="1" applyAlignment="1">
      <alignment horizontal="center"/>
    </xf>
    <xf numFmtId="0" fontId="16" fillId="6" borderId="46" xfId="5" applyFont="1" applyFill="1" applyBorder="1" applyAlignment="1">
      <alignment horizontal="center"/>
    </xf>
    <xf numFmtId="0" fontId="16" fillId="6" borderId="47" xfId="5" applyFont="1" applyFill="1" applyBorder="1" applyAlignment="1">
      <alignment horizontal="center"/>
    </xf>
    <xf numFmtId="0" fontId="0" fillId="6" borderId="4" xfId="5" applyFont="1" applyFill="1" applyBorder="1" applyAlignment="1">
      <alignment horizontal="center"/>
    </xf>
    <xf numFmtId="0" fontId="40" fillId="0" borderId="0" xfId="4" applyFont="1" applyAlignment="1">
      <alignment horizontal="left"/>
    </xf>
    <xf numFmtId="0" fontId="41" fillId="0" borderId="0" xfId="4" applyFont="1" applyAlignment="1">
      <alignment horizontal="left"/>
    </xf>
    <xf numFmtId="0" fontId="42" fillId="0" borderId="0" xfId="4" applyFont="1" applyAlignment="1">
      <alignment horizontal="left"/>
    </xf>
    <xf numFmtId="0" fontId="25" fillId="0" borderId="0" xfId="4" applyFont="1" applyAlignment="1">
      <alignment horizontal="center"/>
    </xf>
    <xf numFmtId="0" fontId="26" fillId="8" borderId="2" xfId="4" applyFont="1" applyFill="1" applyBorder="1" applyAlignment="1">
      <alignment horizontal="center"/>
    </xf>
    <xf numFmtId="0" fontId="26" fillId="8" borderId="3" xfId="4" applyFont="1" applyFill="1" applyBorder="1" applyAlignment="1">
      <alignment horizontal="center"/>
    </xf>
    <xf numFmtId="0" fontId="26" fillId="8" borderId="4" xfId="4" applyFont="1" applyFill="1" applyBorder="1" applyAlignment="1">
      <alignment horizontal="center"/>
    </xf>
    <xf numFmtId="0" fontId="23" fillId="0" borderId="0" xfId="4" applyFont="1" applyAlignment="1">
      <alignment horizontal="center"/>
    </xf>
    <xf numFmtId="49" fontId="26" fillId="9" borderId="33" xfId="4" applyNumberFormat="1" applyFont="1" applyFill="1" applyBorder="1" applyAlignment="1">
      <alignment horizontal="center" vertical="center"/>
    </xf>
    <xf numFmtId="49" fontId="26" fillId="9" borderId="14" xfId="4" applyNumberFormat="1" applyFont="1" applyFill="1" applyBorder="1" applyAlignment="1">
      <alignment horizontal="center" vertical="center"/>
    </xf>
    <xf numFmtId="49" fontId="30" fillId="9" borderId="14" xfId="4" applyNumberFormat="1" applyFont="1" applyFill="1" applyBorder="1" applyAlignment="1">
      <alignment horizontal="center" vertical="center"/>
    </xf>
    <xf numFmtId="49" fontId="30" fillId="9" borderId="48" xfId="4" applyNumberFormat="1" applyFont="1" applyFill="1" applyBorder="1" applyAlignment="1">
      <alignment horizontal="center" vertical="center"/>
    </xf>
    <xf numFmtId="0" fontId="25" fillId="8" borderId="2" xfId="4" applyFont="1" applyFill="1" applyBorder="1" applyAlignment="1">
      <alignment horizontal="center"/>
    </xf>
    <xf numFmtId="0" fontId="25" fillId="8" borderId="3" xfId="4" applyFont="1" applyFill="1" applyBorder="1" applyAlignment="1">
      <alignment horizontal="center"/>
    </xf>
    <xf numFmtId="0" fontId="25" fillId="8" borderId="4" xfId="4" applyFont="1" applyFill="1" applyBorder="1" applyAlignment="1">
      <alignment horizontal="center"/>
    </xf>
    <xf numFmtId="0" fontId="4" fillId="0" borderId="0" xfId="9" applyFont="1"/>
    <xf numFmtId="0" fontId="54" fillId="0" borderId="16" xfId="9" applyFont="1" applyBorder="1" applyAlignment="1">
      <alignment horizontal="center"/>
    </xf>
    <xf numFmtId="0" fontId="54" fillId="0" borderId="42" xfId="9" applyFont="1" applyBorder="1" applyAlignment="1">
      <alignment horizontal="center"/>
    </xf>
    <xf numFmtId="0" fontId="54" fillId="0" borderId="13" xfId="9" applyFont="1" applyBorder="1" applyAlignment="1">
      <alignment horizontal="center"/>
    </xf>
    <xf numFmtId="0" fontId="65" fillId="0" borderId="12" xfId="9" applyFont="1" applyFill="1" applyBorder="1" applyAlignment="1">
      <alignment horizontal="center"/>
    </xf>
    <xf numFmtId="0" fontId="66" fillId="0" borderId="0" xfId="9" applyFont="1" applyFill="1" applyAlignment="1">
      <alignment horizontal="center"/>
    </xf>
    <xf numFmtId="0" fontId="66" fillId="0" borderId="0" xfId="9" applyFont="1"/>
    <xf numFmtId="0" fontId="65" fillId="0" borderId="0" xfId="9" applyFont="1" applyFill="1" applyAlignment="1">
      <alignment horizontal="center"/>
    </xf>
    <xf numFmtId="0" fontId="65" fillId="0" borderId="35" xfId="9" applyFont="1" applyFill="1" applyBorder="1" applyAlignment="1">
      <alignment horizontal="center"/>
    </xf>
    <xf numFmtId="0" fontId="4" fillId="0" borderId="41" xfId="9" applyFont="1" applyFill="1" applyBorder="1" applyAlignment="1">
      <alignment horizontal="center"/>
    </xf>
    <xf numFmtId="0" fontId="4" fillId="0" borderId="1" xfId="9" applyFont="1" applyFill="1" applyBorder="1" applyAlignment="1">
      <alignment horizontal="center"/>
    </xf>
    <xf numFmtId="0" fontId="4" fillId="0" borderId="18" xfId="9" applyFont="1" applyFill="1" applyBorder="1" applyAlignment="1">
      <alignment horizontal="center"/>
    </xf>
    <xf numFmtId="0" fontId="4" fillId="0" borderId="41" xfId="9" applyFont="1" applyFill="1" applyBorder="1" applyAlignment="1">
      <alignment horizontal="center"/>
    </xf>
    <xf numFmtId="0" fontId="4" fillId="0" borderId="1" xfId="9" applyFont="1" applyFill="1" applyBorder="1" applyAlignment="1">
      <alignment horizontal="center"/>
    </xf>
    <xf numFmtId="0" fontId="4" fillId="0" borderId="0" xfId="9" applyFont="1" applyFill="1" applyAlignment="1">
      <alignment horizontal="center"/>
    </xf>
    <xf numFmtId="0" fontId="4" fillId="0" borderId="18" xfId="9" applyFont="1" applyFill="1" applyBorder="1" applyAlignment="1">
      <alignment horizontal="center"/>
    </xf>
    <xf numFmtId="0" fontId="26" fillId="0" borderId="16" xfId="9" applyFont="1" applyFill="1" applyBorder="1" applyAlignment="1">
      <alignment horizontal="center"/>
    </xf>
    <xf numFmtId="0" fontId="67" fillId="0" borderId="33" xfId="9" applyFont="1" applyFill="1" applyBorder="1" applyAlignment="1">
      <alignment horizontal="center"/>
    </xf>
    <xf numFmtId="0" fontId="52" fillId="0" borderId="39" xfId="9" applyFont="1" applyFill="1" applyBorder="1" applyAlignment="1">
      <alignment horizontal="center"/>
    </xf>
    <xf numFmtId="16" fontId="52" fillId="0" borderId="4" xfId="9" applyNumberFormat="1" applyFont="1" applyFill="1" applyBorder="1" applyAlignment="1">
      <alignment horizontal="center"/>
    </xf>
    <xf numFmtId="0" fontId="68" fillId="0" borderId="33" xfId="9" applyFont="1" applyFill="1" applyBorder="1" applyAlignment="1">
      <alignment horizontal="center"/>
    </xf>
    <xf numFmtId="0" fontId="26" fillId="0" borderId="12" xfId="9" applyFont="1" applyFill="1" applyBorder="1" applyAlignment="1">
      <alignment horizontal="center"/>
    </xf>
    <xf numFmtId="0" fontId="67" fillId="0" borderId="14" xfId="9" applyFont="1" applyFill="1" applyBorder="1" applyAlignment="1">
      <alignment horizontal="center"/>
    </xf>
    <xf numFmtId="0" fontId="52" fillId="0" borderId="14" xfId="9" applyFont="1" applyFill="1" applyBorder="1" applyAlignment="1">
      <alignment horizontal="center"/>
    </xf>
    <xf numFmtId="0" fontId="52" fillId="0" borderId="33" xfId="9" applyFont="1" applyFill="1" applyBorder="1" applyAlignment="1">
      <alignment horizontal="center"/>
    </xf>
    <xf numFmtId="0" fontId="52" fillId="0" borderId="0" xfId="9" applyFont="1" applyFill="1" applyAlignment="1">
      <alignment horizontal="center"/>
    </xf>
    <xf numFmtId="0" fontId="68" fillId="0" borderId="14" xfId="9" applyFont="1" applyFill="1" applyBorder="1" applyAlignment="1">
      <alignment horizontal="center"/>
    </xf>
    <xf numFmtId="0" fontId="67" fillId="0" borderId="14" xfId="9" applyFont="1" applyFill="1" applyBorder="1" applyAlignment="1">
      <alignment horizontal="center" vertical="center"/>
    </xf>
    <xf numFmtId="0" fontId="4" fillId="0" borderId="0" xfId="9" applyFont="1" applyAlignment="1">
      <alignment horizontal="center"/>
    </xf>
    <xf numFmtId="0" fontId="4" fillId="0" borderId="0" xfId="9" applyFont="1" applyFill="1"/>
    <xf numFmtId="0" fontId="67" fillId="0" borderId="14" xfId="9" applyFont="1" applyFill="1" applyBorder="1" applyAlignment="1">
      <alignment horizontal="center"/>
    </xf>
    <xf numFmtId="0" fontId="67" fillId="0" borderId="14" xfId="9" applyFont="1" applyFill="1" applyBorder="1" applyAlignment="1">
      <alignment horizontal="center" vertical="top"/>
    </xf>
    <xf numFmtId="0" fontId="4" fillId="0" borderId="12" xfId="9" applyFont="1" applyFill="1" applyBorder="1" applyAlignment="1">
      <alignment horizontal="center"/>
    </xf>
    <xf numFmtId="0" fontId="69" fillId="0" borderId="41" xfId="9" applyFont="1" applyFill="1" applyBorder="1" applyAlignment="1">
      <alignment horizontal="center"/>
    </xf>
    <xf numFmtId="0" fontId="67" fillId="0" borderId="48" xfId="9" applyFont="1" applyFill="1" applyBorder="1" applyAlignment="1">
      <alignment horizontal="center" vertical="top"/>
    </xf>
    <xf numFmtId="0" fontId="52" fillId="0" borderId="48" xfId="9" applyFont="1" applyFill="1" applyBorder="1" applyAlignment="1">
      <alignment horizontal="center"/>
    </xf>
    <xf numFmtId="0" fontId="52" fillId="0" borderId="1" xfId="9" applyFont="1" applyFill="1" applyBorder="1" applyAlignment="1">
      <alignment horizontal="center"/>
    </xf>
    <xf numFmtId="0" fontId="70" fillId="0" borderId="48" xfId="9" applyFont="1" applyFill="1" applyBorder="1" applyAlignment="1">
      <alignment horizontal="center"/>
    </xf>
    <xf numFmtId="0" fontId="54" fillId="0" borderId="2" xfId="9" applyFont="1" applyFill="1" applyBorder="1" applyAlignment="1">
      <alignment horizontal="center"/>
    </xf>
    <xf numFmtId="0" fontId="54" fillId="0" borderId="3" xfId="9" applyFont="1" applyFill="1" applyBorder="1" applyAlignment="1">
      <alignment horizontal="center"/>
    </xf>
    <xf numFmtId="0" fontId="54" fillId="0" borderId="4" xfId="9" applyFont="1" applyFill="1" applyBorder="1" applyAlignment="1">
      <alignment horizontal="center"/>
    </xf>
    <xf numFmtId="0" fontId="26" fillId="0" borderId="7" xfId="9" applyFont="1" applyFill="1" applyBorder="1" applyAlignment="1">
      <alignment horizontal="center"/>
    </xf>
    <xf numFmtId="0" fontId="26" fillId="0" borderId="95" xfId="9" applyFont="1" applyFill="1" applyBorder="1" applyAlignment="1">
      <alignment horizontal="center"/>
    </xf>
    <xf numFmtId="0" fontId="26" fillId="0" borderId="6" xfId="9" applyFont="1" applyFill="1" applyBorder="1" applyAlignment="1">
      <alignment horizontal="center"/>
    </xf>
    <xf numFmtId="0" fontId="26" fillId="0" borderId="96" xfId="9" applyFont="1" applyFill="1" applyBorder="1" applyAlignment="1">
      <alignment horizontal="center"/>
    </xf>
    <xf numFmtId="0" fontId="26" fillId="0" borderId="20" xfId="9" applyFont="1" applyFill="1" applyBorder="1" applyAlignment="1">
      <alignment horizontal="center"/>
    </xf>
    <xf numFmtId="0" fontId="26" fillId="0" borderId="31" xfId="9" applyFont="1" applyFill="1" applyBorder="1" applyAlignment="1">
      <alignment horizontal="center"/>
    </xf>
    <xf numFmtId="0" fontId="26" fillId="0" borderId="32" xfId="9" applyFont="1" applyFill="1" applyBorder="1" applyAlignment="1">
      <alignment horizontal="center"/>
    </xf>
    <xf numFmtId="0" fontId="26" fillId="0" borderId="28" xfId="9" applyFont="1" applyFill="1" applyBorder="1" applyAlignment="1">
      <alignment horizontal="center"/>
    </xf>
    <xf numFmtId="0" fontId="26" fillId="0" borderId="37" xfId="9" applyFont="1" applyFill="1" applyBorder="1" applyAlignment="1">
      <alignment horizontal="center"/>
    </xf>
    <xf numFmtId="0" fontId="26" fillId="0" borderId="30" xfId="9" applyFont="1" applyFill="1" applyBorder="1" applyAlignment="1">
      <alignment horizontal="center"/>
    </xf>
    <xf numFmtId="0" fontId="72" fillId="0" borderId="31" xfId="9" applyFont="1" applyFill="1" applyBorder="1" applyAlignment="1">
      <alignment horizontal="center"/>
    </xf>
    <xf numFmtId="0" fontId="26" fillId="0" borderId="25" xfId="9" applyFont="1" applyFill="1" applyBorder="1" applyAlignment="1">
      <alignment horizontal="center"/>
    </xf>
    <xf numFmtId="0" fontId="73" fillId="0" borderId="28" xfId="9" applyFont="1" applyFill="1" applyBorder="1" applyAlignment="1">
      <alignment horizontal="center"/>
    </xf>
    <xf numFmtId="0" fontId="37" fillId="0" borderId="28" xfId="9" applyFont="1" applyFill="1" applyBorder="1" applyAlignment="1">
      <alignment horizontal="center"/>
    </xf>
    <xf numFmtId="0" fontId="74" fillId="0" borderId="0" xfId="9" applyFont="1"/>
    <xf numFmtId="0" fontId="26" fillId="0" borderId="26" xfId="9" applyFont="1" applyFill="1" applyBorder="1" applyAlignment="1">
      <alignment horizontal="center"/>
    </xf>
    <xf numFmtId="0" fontId="26" fillId="0" borderId="22" xfId="9" applyFont="1" applyFill="1" applyBorder="1" applyAlignment="1">
      <alignment horizontal="center"/>
    </xf>
    <xf numFmtId="0" fontId="26" fillId="0" borderId="24" xfId="9" applyFont="1" applyFill="1" applyBorder="1" applyAlignment="1">
      <alignment horizontal="center"/>
    </xf>
    <xf numFmtId="0" fontId="26" fillId="0" borderId="48" xfId="9" applyFont="1" applyFill="1" applyBorder="1" applyAlignment="1">
      <alignment horizontal="center"/>
    </xf>
    <xf numFmtId="0" fontId="4" fillId="0" borderId="39" xfId="9" applyFont="1" applyFill="1" applyBorder="1" applyAlignment="1">
      <alignment horizontal="center"/>
    </xf>
    <xf numFmtId="0" fontId="4" fillId="0" borderId="85" xfId="9" applyFont="1" applyFill="1" applyBorder="1" applyAlignment="1">
      <alignment horizontal="center"/>
    </xf>
    <xf numFmtId="0" fontId="54" fillId="0" borderId="41" xfId="9" applyFont="1" applyFill="1" applyBorder="1" applyAlignment="1">
      <alignment horizontal="center"/>
    </xf>
    <xf numFmtId="0" fontId="54" fillId="0" borderId="1" xfId="9" applyFont="1" applyFill="1" applyBorder="1" applyAlignment="1">
      <alignment horizontal="center"/>
    </xf>
    <xf numFmtId="0" fontId="54" fillId="0" borderId="18" xfId="9" applyFont="1" applyFill="1" applyBorder="1" applyAlignment="1">
      <alignment horizontal="center"/>
    </xf>
    <xf numFmtId="0" fontId="26" fillId="0" borderId="27" xfId="9" applyFont="1" applyFill="1" applyBorder="1" applyAlignment="1">
      <alignment horizontal="center"/>
    </xf>
    <xf numFmtId="0" fontId="53" fillId="0" borderId="0" xfId="9" applyFont="1"/>
    <xf numFmtId="0" fontId="4" fillId="0" borderId="84" xfId="9" applyFont="1" applyFill="1" applyBorder="1" applyAlignment="1">
      <alignment horizontal="center"/>
    </xf>
    <xf numFmtId="0" fontId="4" fillId="0" borderId="0" xfId="9" applyFont="1" applyFill="1" applyAlignment="1">
      <alignment horizontal="left"/>
    </xf>
    <xf numFmtId="0" fontId="4" fillId="0" borderId="0" xfId="9" applyFont="1" applyAlignment="1">
      <alignment horizontal="left"/>
    </xf>
    <xf numFmtId="0" fontId="50" fillId="9" borderId="0" xfId="9" applyFont="1" applyFill="1" applyAlignment="1">
      <alignment horizontal="left"/>
    </xf>
    <xf numFmtId="0" fontId="69" fillId="0" borderId="0" xfId="9" applyFont="1" applyFill="1" applyAlignment="1">
      <alignment horizontal="left"/>
    </xf>
    <xf numFmtId="0" fontId="75" fillId="0" borderId="0" xfId="9" applyFont="1" applyFill="1" applyAlignment="1">
      <alignment horizontal="left"/>
    </xf>
    <xf numFmtId="0" fontId="75" fillId="0" borderId="0" xfId="9" applyFont="1"/>
    <xf numFmtId="0" fontId="52" fillId="9" borderId="0" xfId="9" applyFont="1" applyFill="1" applyAlignment="1">
      <alignment horizontal="left"/>
    </xf>
    <xf numFmtId="0" fontId="76" fillId="9" borderId="0" xfId="9" applyFont="1" applyFill="1" applyAlignment="1">
      <alignment horizontal="left"/>
    </xf>
    <xf numFmtId="0" fontId="52" fillId="0" borderId="0" xfId="9" applyFont="1" applyFill="1" applyAlignment="1">
      <alignment horizontal="left"/>
    </xf>
    <xf numFmtId="0" fontId="51" fillId="0" borderId="0" xfId="9" applyFont="1" applyFill="1" applyAlignment="1">
      <alignment horizontal="left"/>
    </xf>
    <xf numFmtId="0" fontId="69" fillId="0" borderId="0" xfId="9" applyFont="1"/>
    <xf numFmtId="0" fontId="52" fillId="0" borderId="0" xfId="9" applyFont="1" applyAlignment="1">
      <alignment horizontal="left"/>
    </xf>
    <xf numFmtId="0" fontId="47" fillId="0" borderId="0" xfId="8" applyFont="1" applyAlignment="1">
      <alignment horizontal="left"/>
    </xf>
    <xf numFmtId="0" fontId="52" fillId="0" borderId="0" xfId="9" applyFont="1" applyAlignment="1">
      <alignment horizontal="left"/>
    </xf>
    <xf numFmtId="0" fontId="52" fillId="0" borderId="0" xfId="10" applyFont="1" applyAlignment="1" applyProtection="1">
      <alignment horizontal="left"/>
    </xf>
    <xf numFmtId="0" fontId="69" fillId="0" borderId="0" xfId="9" applyFont="1" applyAlignment="1">
      <alignment horizontal="center"/>
    </xf>
    <xf numFmtId="0" fontId="69" fillId="0" borderId="0" xfId="9" applyFont="1" applyAlignment="1">
      <alignment horizontal="center"/>
    </xf>
    <xf numFmtId="0" fontId="52" fillId="0" borderId="0" xfId="9" applyFont="1" applyAlignment="1">
      <alignment horizontal="center"/>
    </xf>
    <xf numFmtId="0" fontId="78" fillId="0" borderId="0" xfId="9" applyFont="1" applyAlignment="1">
      <alignment horizontal="center"/>
    </xf>
    <xf numFmtId="0" fontId="50" fillId="0" borderId="2" xfId="9" applyFont="1" applyBorder="1" applyAlignment="1">
      <alignment horizontal="center"/>
    </xf>
    <xf numFmtId="0" fontId="50" fillId="0" borderId="3" xfId="9" applyFont="1" applyBorder="1" applyAlignment="1">
      <alignment horizontal="center"/>
    </xf>
    <xf numFmtId="0" fontId="50" fillId="0" borderId="4" xfId="9" applyFont="1" applyBorder="1" applyAlignment="1">
      <alignment horizontal="center"/>
    </xf>
    <xf numFmtId="0" fontId="52" fillId="0" borderId="39" xfId="9" applyFont="1" applyBorder="1" applyAlignment="1">
      <alignment horizontal="center"/>
    </xf>
    <xf numFmtId="0" fontId="52" fillId="0" borderId="3" xfId="9" applyFont="1" applyBorder="1" applyAlignment="1">
      <alignment horizontal="center"/>
    </xf>
    <xf numFmtId="0" fontId="52" fillId="0" borderId="2" xfId="9" applyFont="1" applyBorder="1" applyAlignment="1">
      <alignment horizontal="center"/>
    </xf>
    <xf numFmtId="0" fontId="52" fillId="0" borderId="4" xfId="9" applyFont="1" applyBorder="1" applyAlignment="1">
      <alignment horizontal="center"/>
    </xf>
    <xf numFmtId="0" fontId="52" fillId="0" borderId="3" xfId="9" applyFont="1" applyBorder="1" applyAlignment="1"/>
    <xf numFmtId="0" fontId="51" fillId="0" borderId="2" xfId="9" applyFont="1" applyBorder="1" applyAlignment="1">
      <alignment horizontal="center"/>
    </xf>
    <xf numFmtId="0" fontId="51" fillId="0" borderId="4" xfId="9" applyFont="1" applyBorder="1" applyAlignment="1">
      <alignment horizontal="center"/>
    </xf>
    <xf numFmtId="0" fontId="52" fillId="0" borderId="14" xfId="9" applyFont="1" applyBorder="1" applyAlignment="1">
      <alignment horizontal="center"/>
    </xf>
    <xf numFmtId="0" fontId="52" fillId="0" borderId="0" xfId="9" applyFont="1" applyAlignment="1">
      <alignment horizontal="center"/>
    </xf>
    <xf numFmtId="0" fontId="51" fillId="0" borderId="33" xfId="9" applyFont="1" applyBorder="1" applyAlignment="1">
      <alignment horizontal="center"/>
    </xf>
    <xf numFmtId="0" fontId="51" fillId="0" borderId="42" xfId="9" applyFont="1" applyBorder="1" applyAlignment="1">
      <alignment horizontal="center"/>
    </xf>
    <xf numFmtId="0" fontId="51" fillId="0" borderId="39" xfId="9" applyFont="1" applyBorder="1" applyAlignment="1">
      <alignment horizontal="center"/>
    </xf>
    <xf numFmtId="0" fontId="51" fillId="0" borderId="3" xfId="9" applyFont="1" applyBorder="1" applyAlignment="1">
      <alignment horizontal="center"/>
    </xf>
    <xf numFmtId="0" fontId="26" fillId="0" borderId="0" xfId="9" applyFont="1"/>
    <xf numFmtId="0" fontId="79" fillId="0" borderId="0" xfId="11" applyFont="1" applyAlignment="1">
      <alignment horizontal="center"/>
    </xf>
    <xf numFmtId="0" fontId="80" fillId="0" borderId="0" xfId="11" applyFont="1"/>
    <xf numFmtId="0" fontId="4" fillId="0" borderId="0" xfId="11"/>
    <xf numFmtId="0" fontId="5" fillId="0" borderId="0" xfId="11" applyFont="1" applyAlignment="1">
      <alignment horizontal="left"/>
    </xf>
    <xf numFmtId="0" fontId="25" fillId="0" borderId="0" xfId="11" applyFont="1" applyAlignment="1">
      <alignment horizontal="right"/>
    </xf>
    <xf numFmtId="0" fontId="7" fillId="0" borderId="0" xfId="11" applyFont="1"/>
    <xf numFmtId="0" fontId="26" fillId="14" borderId="39" xfId="0" applyFont="1" applyFill="1" applyBorder="1" applyAlignment="1">
      <alignment horizontal="center" vertical="distributed"/>
    </xf>
    <xf numFmtId="0" fontId="26" fillId="14" borderId="97" xfId="0" applyFont="1" applyFill="1" applyBorder="1" applyAlignment="1">
      <alignment horizontal="center" vertical="distributed"/>
    </xf>
    <xf numFmtId="0" fontId="26" fillId="14" borderId="83" xfId="0" applyFont="1" applyFill="1" applyBorder="1" applyAlignment="1">
      <alignment horizontal="center" vertical="distributed"/>
    </xf>
    <xf numFmtId="0" fontId="26" fillId="14" borderId="4" xfId="0" applyFont="1" applyFill="1" applyBorder="1" applyAlignment="1">
      <alignment horizontal="center" vertical="distributed"/>
    </xf>
    <xf numFmtId="0" fontId="26" fillId="14" borderId="98" xfId="0" applyFont="1" applyFill="1" applyBorder="1" applyAlignment="1">
      <alignment horizontal="center" vertical="distributed"/>
    </xf>
    <xf numFmtId="0" fontId="42" fillId="14" borderId="39" xfId="0" applyFont="1" applyFill="1" applyBorder="1" applyAlignment="1">
      <alignment horizontal="center" vertical="center"/>
    </xf>
    <xf numFmtId="0" fontId="26" fillId="15" borderId="2" xfId="0" applyFont="1" applyFill="1" applyBorder="1" applyAlignment="1">
      <alignment horizontal="center"/>
    </xf>
    <xf numFmtId="0" fontId="26" fillId="15" borderId="3" xfId="0" applyFont="1" applyFill="1" applyBorder="1" applyAlignment="1">
      <alignment horizontal="center"/>
    </xf>
    <xf numFmtId="0" fontId="26" fillId="15" borderId="4" xfId="0" applyFont="1" applyFill="1" applyBorder="1" applyAlignment="1">
      <alignment horizontal="center"/>
    </xf>
    <xf numFmtId="2" fontId="26" fillId="14" borderId="31" xfId="0" applyNumberFormat="1" applyFont="1" applyFill="1" applyBorder="1" applyAlignment="1">
      <alignment horizontal="center"/>
    </xf>
    <xf numFmtId="0" fontId="26" fillId="0" borderId="80" xfId="0" applyFont="1" applyBorder="1"/>
    <xf numFmtId="0" fontId="26" fillId="0" borderId="28" xfId="0" applyFont="1" applyBorder="1" applyAlignment="1">
      <alignment horizontal="center"/>
    </xf>
    <xf numFmtId="0" fontId="26" fillId="0" borderId="99" xfId="0" applyFont="1" applyBorder="1"/>
    <xf numFmtId="2" fontId="26" fillId="0" borderId="27" xfId="0" applyNumberFormat="1" applyFont="1" applyBorder="1" applyAlignment="1">
      <alignment horizontal="center"/>
    </xf>
    <xf numFmtId="0" fontId="26" fillId="0" borderId="22" xfId="0" applyFont="1" applyBorder="1" applyAlignment="1">
      <alignment horizontal="center"/>
    </xf>
    <xf numFmtId="2" fontId="26" fillId="0" borderId="23" xfId="0" applyNumberFormat="1" applyFont="1" applyBorder="1" applyAlignment="1">
      <alignment horizontal="center"/>
    </xf>
    <xf numFmtId="0" fontId="81" fillId="0" borderId="25" xfId="0" applyFont="1" applyBorder="1" applyAlignment="1">
      <alignment horizontal="center"/>
    </xf>
    <xf numFmtId="0" fontId="56" fillId="0" borderId="25" xfId="0" applyFont="1" applyBorder="1" applyAlignment="1">
      <alignment horizontal="center"/>
    </xf>
    <xf numFmtId="0" fontId="19" fillId="0" borderId="25" xfId="0" applyFont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/>
    <xf numFmtId="2" fontId="26" fillId="15" borderId="2" xfId="0" applyNumberFormat="1" applyFont="1" applyFill="1" applyBorder="1" applyAlignment="1">
      <alignment horizontal="center"/>
    </xf>
    <xf numFmtId="2" fontId="26" fillId="15" borderId="3" xfId="0" applyNumberFormat="1" applyFont="1" applyFill="1" applyBorder="1" applyAlignment="1">
      <alignment horizontal="center"/>
    </xf>
    <xf numFmtId="2" fontId="26" fillId="15" borderId="4" xfId="0" applyNumberFormat="1" applyFont="1" applyFill="1" applyBorder="1" applyAlignment="1">
      <alignment horizontal="center"/>
    </xf>
    <xf numFmtId="2" fontId="26" fillId="14" borderId="7" xfId="0" applyNumberFormat="1" applyFont="1" applyFill="1" applyBorder="1" applyAlignment="1">
      <alignment horizontal="center"/>
    </xf>
    <xf numFmtId="0" fontId="26" fillId="0" borderId="100" xfId="0" applyFont="1" applyBorder="1"/>
    <xf numFmtId="0" fontId="26" fillId="0" borderId="6" xfId="0" applyFont="1" applyBorder="1" applyAlignment="1">
      <alignment horizontal="center"/>
    </xf>
    <xf numFmtId="0" fontId="26" fillId="0" borderId="101" xfId="0" applyFont="1" applyBorder="1"/>
    <xf numFmtId="2" fontId="26" fillId="0" borderId="5" xfId="0" applyNumberFormat="1" applyFont="1" applyBorder="1" applyAlignment="1">
      <alignment horizontal="center"/>
    </xf>
    <xf numFmtId="2" fontId="26" fillId="0" borderId="102" xfId="0" applyNumberFormat="1" applyFont="1" applyBorder="1" applyAlignment="1">
      <alignment horizontal="center"/>
    </xf>
    <xf numFmtId="0" fontId="19" fillId="0" borderId="7" xfId="0" applyFont="1" applyBorder="1" applyAlignment="1">
      <alignment horizontal="center"/>
    </xf>
    <xf numFmtId="2" fontId="26" fillId="14" borderId="25" xfId="0" applyNumberFormat="1" applyFont="1" applyFill="1" applyBorder="1" applyAlignment="1">
      <alignment horizontal="center"/>
    </xf>
    <xf numFmtId="0" fontId="26" fillId="0" borderId="103" xfId="0" applyFont="1" applyBorder="1"/>
    <xf numFmtId="2" fontId="26" fillId="0" borderId="21" xfId="0" applyNumberFormat="1" applyFont="1" applyBorder="1" applyAlignment="1">
      <alignment horizontal="center"/>
    </xf>
    <xf numFmtId="2" fontId="26" fillId="0" borderId="29" xfId="0" applyNumberFormat="1" applyFont="1" applyBorder="1" applyAlignment="1">
      <alignment horizontal="center"/>
    </xf>
    <xf numFmtId="0" fontId="26" fillId="0" borderId="79" xfId="0" applyFont="1" applyBorder="1"/>
    <xf numFmtId="0" fontId="26" fillId="0" borderId="23" xfId="0" applyFont="1" applyBorder="1"/>
    <xf numFmtId="2" fontId="26" fillId="0" borderId="30" xfId="0" applyNumberFormat="1" applyFont="1" applyBorder="1" applyAlignment="1">
      <alignment horizontal="center"/>
    </xf>
    <xf numFmtId="0" fontId="56" fillId="0" borderId="31" xfId="0" applyFont="1" applyBorder="1" applyAlignment="1">
      <alignment horizontal="center"/>
    </xf>
    <xf numFmtId="2" fontId="26" fillId="14" borderId="19" xfId="0" applyNumberFormat="1" applyFont="1" applyFill="1" applyBorder="1" applyAlignment="1">
      <alignment horizontal="center"/>
    </xf>
    <xf numFmtId="0" fontId="26" fillId="0" borderId="81" xfId="0" applyFont="1" applyBorder="1"/>
    <xf numFmtId="0" fontId="26" fillId="0" borderId="43" xfId="0" applyFont="1" applyBorder="1" applyAlignment="1">
      <alignment horizontal="center"/>
    </xf>
    <xf numFmtId="0" fontId="26" fillId="0" borderId="104" xfId="0" applyFont="1" applyBorder="1"/>
    <xf numFmtId="2" fontId="26" fillId="0" borderId="15" xfId="0" applyNumberFormat="1" applyFont="1" applyBorder="1" applyAlignment="1">
      <alignment horizontal="center"/>
    </xf>
    <xf numFmtId="0" fontId="56" fillId="0" borderId="19" xfId="0" applyFont="1" applyBorder="1" applyAlignment="1">
      <alignment horizontal="center"/>
    </xf>
    <xf numFmtId="2" fontId="26" fillId="14" borderId="82" xfId="0" applyNumberFormat="1" applyFont="1" applyFill="1" applyBorder="1" applyAlignment="1">
      <alignment horizontal="center"/>
    </xf>
    <xf numFmtId="0" fontId="26" fillId="0" borderId="105" xfId="0" applyFont="1" applyBorder="1"/>
    <xf numFmtId="0" fontId="26" fillId="0" borderId="106" xfId="0" applyFont="1" applyBorder="1" applyAlignment="1">
      <alignment horizontal="center"/>
    </xf>
    <xf numFmtId="0" fontId="26" fillId="0" borderId="107" xfId="0" applyFont="1" applyBorder="1"/>
    <xf numFmtId="2" fontId="26" fillId="0" borderId="108" xfId="0" applyNumberFormat="1" applyFont="1" applyBorder="1" applyAlignment="1">
      <alignment horizontal="center"/>
    </xf>
    <xf numFmtId="2" fontId="26" fillId="0" borderId="75" xfId="0" applyNumberFormat="1" applyFont="1" applyBorder="1" applyAlignment="1">
      <alignment horizontal="center"/>
    </xf>
    <xf numFmtId="0" fontId="56" fillId="0" borderId="82" xfId="0" applyFont="1" applyBorder="1" applyAlignment="1">
      <alignment horizontal="center"/>
    </xf>
    <xf numFmtId="0" fontId="82" fillId="0" borderId="0" xfId="0" applyFont="1" applyAlignment="1">
      <alignment horizontal="left"/>
    </xf>
    <xf numFmtId="0" fontId="83" fillId="0" borderId="0" xfId="0" applyFont="1"/>
    <xf numFmtId="0" fontId="82" fillId="0" borderId="0" xfId="0" applyFont="1" applyAlignment="1">
      <alignment horizontal="center"/>
    </xf>
    <xf numFmtId="2" fontId="21" fillId="0" borderId="0" xfId="0" applyNumberFormat="1" applyFont="1"/>
    <xf numFmtId="0" fontId="21" fillId="0" borderId="0" xfId="0" applyFont="1" applyAlignment="1">
      <alignment horizontal="right"/>
    </xf>
    <xf numFmtId="0" fontId="21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26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3" fillId="0" borderId="0" xfId="0" applyFont="1"/>
    <xf numFmtId="0" fontId="4" fillId="0" borderId="0" xfId="0" applyFont="1" applyAlignment="1">
      <alignment horizontal="left"/>
    </xf>
    <xf numFmtId="0" fontId="26" fillId="0" borderId="0" xfId="0" applyFont="1"/>
    <xf numFmtId="0" fontId="26" fillId="14" borderId="16" xfId="0" applyFont="1" applyFill="1" applyBorder="1" applyAlignment="1">
      <alignment horizontal="center"/>
    </xf>
    <xf numFmtId="0" fontId="26" fillId="14" borderId="42" xfId="0" applyFont="1" applyFill="1" applyBorder="1" applyAlignment="1">
      <alignment horizontal="center"/>
    </xf>
    <xf numFmtId="0" fontId="42" fillId="0" borderId="109" xfId="0" applyFont="1" applyBorder="1" applyAlignment="1">
      <alignment horizontal="center"/>
    </xf>
    <xf numFmtId="0" fontId="42" fillId="0" borderId="11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84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08" xfId="0" applyBorder="1" applyAlignment="1">
      <alignment horizontal="center"/>
    </xf>
    <xf numFmtId="0" fontId="0" fillId="0" borderId="106" xfId="0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25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25" fillId="0" borderId="1" xfId="0" applyFont="1" applyBorder="1" applyAlignment="1">
      <alignment horizontal="center"/>
    </xf>
    <xf numFmtId="0" fontId="25" fillId="16" borderId="109" xfId="0" applyFont="1" applyFill="1" applyBorder="1" applyAlignment="1">
      <alignment horizontal="center"/>
    </xf>
    <xf numFmtId="0" fontId="25" fillId="16" borderId="11" xfId="0" applyFont="1" applyFill="1" applyBorder="1" applyAlignment="1">
      <alignment horizontal="center"/>
    </xf>
    <xf numFmtId="0" fontId="21" fillId="0" borderId="0" xfId="0" applyFont="1" applyAlignment="1">
      <alignment horizontal="center"/>
    </xf>
    <xf numFmtId="0" fontId="25" fillId="16" borderId="110" xfId="0" applyFont="1" applyFill="1" applyBorder="1" applyAlignment="1">
      <alignment horizontal="center"/>
    </xf>
    <xf numFmtId="0" fontId="25" fillId="16" borderId="33" xfId="0" applyFont="1" applyFill="1" applyBorder="1" applyAlignment="1">
      <alignment horizontal="center"/>
    </xf>
    <xf numFmtId="0" fontId="25" fillId="16" borderId="8" xfId="0" applyFont="1" applyFill="1" applyBorder="1"/>
    <xf numFmtId="0" fontId="25" fillId="16" borderId="9" xfId="0" applyFont="1" applyFill="1" applyBorder="1" applyAlignment="1">
      <alignment horizontal="center"/>
    </xf>
    <xf numFmtId="0" fontId="25" fillId="16" borderId="9" xfId="0" applyFont="1" applyFill="1" applyBorder="1"/>
    <xf numFmtId="0" fontId="25" fillId="16" borderId="9" xfId="0" applyFont="1" applyFill="1" applyBorder="1" applyAlignment="1">
      <alignment horizontal="center" vertical="top"/>
    </xf>
    <xf numFmtId="0" fontId="25" fillId="16" borderId="86" xfId="0" applyFont="1" applyFill="1" applyBorder="1" applyAlignment="1">
      <alignment horizontal="center"/>
    </xf>
    <xf numFmtId="0" fontId="25" fillId="16" borderId="14" xfId="0" applyFont="1" applyFill="1" applyBorder="1"/>
    <xf numFmtId="0" fontId="25" fillId="16" borderId="48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6" xfId="0" applyBorder="1"/>
    <xf numFmtId="0" fontId="0" fillId="0" borderId="20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2" fontId="0" fillId="0" borderId="28" xfId="0" applyNumberFormat="1" applyBorder="1" applyAlignment="1">
      <alignment horizontal="center"/>
    </xf>
    <xf numFmtId="0" fontId="0" fillId="0" borderId="28" xfId="0" applyBorder="1"/>
    <xf numFmtId="0" fontId="0" fillId="0" borderId="30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2" xfId="0" applyBorder="1" applyAlignment="1">
      <alignment horizontal="center"/>
    </xf>
    <xf numFmtId="2" fontId="0" fillId="0" borderId="22" xfId="0" applyNumberFormat="1" applyBorder="1" applyAlignment="1">
      <alignment horizontal="center"/>
    </xf>
    <xf numFmtId="0" fontId="0" fillId="0" borderId="22" xfId="0" applyBorder="1"/>
    <xf numFmtId="0" fontId="0" fillId="0" borderId="24" xfId="0" applyBorder="1" applyAlignment="1">
      <alignment horizontal="center"/>
    </xf>
    <xf numFmtId="0" fontId="43" fillId="0" borderId="22" xfId="0" applyFont="1" applyBorder="1" applyAlignment="1">
      <alignment horizontal="center"/>
    </xf>
    <xf numFmtId="164" fontId="0" fillId="0" borderId="22" xfId="0" applyNumberFormat="1" applyBorder="1" applyAlignment="1">
      <alignment horizontal="center"/>
    </xf>
    <xf numFmtId="0" fontId="0" fillId="0" borderId="43" xfId="0" applyBorder="1" applyAlignment="1">
      <alignment horizontal="center"/>
    </xf>
    <xf numFmtId="2" fontId="0" fillId="0" borderId="43" xfId="0" applyNumberFormat="1" applyBorder="1" applyAlignment="1">
      <alignment horizontal="center"/>
    </xf>
    <xf numFmtId="0" fontId="0" fillId="0" borderId="76" xfId="0" applyBorder="1" applyAlignment="1">
      <alignment horizontal="center"/>
    </xf>
    <xf numFmtId="0" fontId="0" fillId="0" borderId="15" xfId="0" applyBorder="1" applyAlignment="1">
      <alignment horizontal="center"/>
    </xf>
    <xf numFmtId="164" fontId="0" fillId="0" borderId="43" xfId="0" applyNumberFormat="1" applyBorder="1" applyAlignment="1">
      <alignment horizontal="center"/>
    </xf>
    <xf numFmtId="0" fontId="0" fillId="0" borderId="19" xfId="0" applyBorder="1" applyAlignment="1">
      <alignment horizontal="center"/>
    </xf>
    <xf numFmtId="165" fontId="0" fillId="0" borderId="6" xfId="0" applyNumberFormat="1" applyBorder="1" applyAlignment="1">
      <alignment horizontal="center"/>
    </xf>
    <xf numFmtId="165" fontId="0" fillId="17" borderId="6" xfId="0" applyNumberFormat="1" applyFill="1" applyBorder="1" applyAlignment="1">
      <alignment horizontal="center"/>
    </xf>
    <xf numFmtId="165" fontId="0" fillId="0" borderId="22" xfId="0" applyNumberFormat="1" applyBorder="1" applyAlignment="1">
      <alignment horizontal="center"/>
    </xf>
    <xf numFmtId="2" fontId="0" fillId="18" borderId="22" xfId="0" applyNumberFormat="1" applyFill="1" applyBorder="1" applyAlignment="1">
      <alignment horizontal="center"/>
    </xf>
    <xf numFmtId="0" fontId="0" fillId="0" borderId="106" xfId="0" applyBorder="1" applyAlignment="1">
      <alignment horizontal="center"/>
    </xf>
    <xf numFmtId="2" fontId="0" fillId="0" borderId="106" xfId="0" applyNumberFormat="1" applyBorder="1" applyAlignment="1">
      <alignment horizontal="center"/>
    </xf>
    <xf numFmtId="0" fontId="0" fillId="0" borderId="111" xfId="0" applyBorder="1" applyAlignment="1">
      <alignment horizontal="center"/>
    </xf>
    <xf numFmtId="0" fontId="0" fillId="0" borderId="82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55" fillId="0" borderId="1" xfId="0" applyFont="1" applyBorder="1" applyAlignment="1">
      <alignment horizontal="center"/>
    </xf>
    <xf numFmtId="0" fontId="25" fillId="16" borderId="109" xfId="0" applyFont="1" applyFill="1" applyBorder="1" applyAlignment="1">
      <alignment horizontal="center" vertical="center"/>
    </xf>
    <xf numFmtId="0" fontId="25" fillId="16" borderId="11" xfId="0" applyFont="1" applyFill="1" applyBorder="1" applyAlignment="1">
      <alignment horizontal="center" vertical="center" wrapText="1"/>
    </xf>
    <xf numFmtId="0" fontId="25" fillId="16" borderId="72" xfId="0" applyFont="1" applyFill="1" applyBorder="1" applyAlignment="1">
      <alignment horizontal="center" vertical="center"/>
    </xf>
    <xf numFmtId="0" fontId="25" fillId="16" borderId="36" xfId="0" applyFont="1" applyFill="1" applyBorder="1" applyAlignment="1">
      <alignment horizontal="center" vertical="center" wrapText="1"/>
    </xf>
    <xf numFmtId="0" fontId="25" fillId="16" borderId="36" xfId="0" applyFont="1" applyFill="1" applyBorder="1" applyAlignment="1">
      <alignment horizontal="center"/>
    </xf>
    <xf numFmtId="0" fontId="25" fillId="16" borderId="36" xfId="0" applyFont="1" applyFill="1" applyBorder="1"/>
    <xf numFmtId="0" fontId="25" fillId="16" borderId="75" xfId="0" applyFont="1" applyFill="1" applyBorder="1" applyAlignment="1">
      <alignment horizontal="center"/>
    </xf>
    <xf numFmtId="0" fontId="25" fillId="16" borderId="48" xfId="0" applyFont="1" applyFill="1" applyBorder="1"/>
  </cellXfs>
  <cellStyles count="12">
    <cellStyle name="Default" xfId="5" xr:uid="{00000000-0005-0000-0000-000000000000}"/>
    <cellStyle name="Hypertextové prepojenie 2" xfId="10" xr:uid="{6A88EB44-81B8-6E49-A044-EC703AEF77E0}"/>
    <cellStyle name="Normálna" xfId="0" builtinId="0"/>
    <cellStyle name="Normálna 2" xfId="1" xr:uid="{00000000-0005-0000-0000-000002000000}"/>
    <cellStyle name="Normálna 2 2" xfId="4" xr:uid="{00000000-0005-0000-0000-000003000000}"/>
    <cellStyle name="Normálna 3" xfId="6" xr:uid="{00000000-0005-0000-0000-000004000000}"/>
    <cellStyle name="Normálna 3 2" xfId="3" xr:uid="{00000000-0005-0000-0000-000005000000}"/>
    <cellStyle name="Normálne 2" xfId="8" xr:uid="{00000000-0005-0000-0000-000006000000}"/>
    <cellStyle name="Normálne 3" xfId="11" xr:uid="{E39AD59A-6CC7-C14B-865E-28703F7958EE}"/>
    <cellStyle name="normálne_Hárok1" xfId="2" xr:uid="{00000000-0005-0000-0000-000007000000}"/>
    <cellStyle name="normálne_Výsl.listina dospelí 2 2" xfId="9" xr:uid="{1640F932-1C19-A140-A9EE-99476AC1247C}"/>
    <cellStyle name="normálne_Výsl.listina dospelí 2_2025-Vernar-DETI-2" xfId="7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externalLink" Target="externalLinks/externalLink1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9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8.xml"/><Relationship Id="rId10" Type="http://schemas.openxmlformats.org/officeDocument/2006/relationships/externalLink" Target="externalLinks/externalLink3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0</xdr:row>
      <xdr:rowOff>9525</xdr:rowOff>
    </xdr:from>
    <xdr:to>
      <xdr:col>2</xdr:col>
      <xdr:colOff>381000</xdr:colOff>
      <xdr:row>2</xdr:row>
      <xdr:rowOff>123825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3464D07-5A5D-734F-9D1A-CB6312E98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-12000" contrast="30000"/>
        </a:blip>
        <a:srcRect/>
        <a:stretch>
          <a:fillRect/>
        </a:stretch>
      </xdr:blipFill>
      <xdr:spPr bwMode="auto">
        <a:xfrm>
          <a:off x="438150" y="9525"/>
          <a:ext cx="628650" cy="7493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124656</xdr:colOff>
      <xdr:row>0</xdr:row>
      <xdr:rowOff>35968</xdr:rowOff>
    </xdr:from>
    <xdr:to>
      <xdr:col>1</xdr:col>
      <xdr:colOff>329219</xdr:colOff>
      <xdr:row>2</xdr:row>
      <xdr:rowOff>184617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58D4344-43D3-CF48-A0D7-D71A5296D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4656" y="35968"/>
          <a:ext cx="576038" cy="501074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124656</xdr:colOff>
      <xdr:row>0</xdr:row>
      <xdr:rowOff>35968</xdr:rowOff>
    </xdr:from>
    <xdr:to>
      <xdr:col>1</xdr:col>
      <xdr:colOff>329219</xdr:colOff>
      <xdr:row>2</xdr:row>
      <xdr:rowOff>184617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46821F2F-081A-2C43-A435-0095768DA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4656" y="35968"/>
          <a:ext cx="576038" cy="501074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odtatranskahl.sk/vysledky/Lu&#269;ivn&#225;.xls" TargetMode="External"/></Relationships>
</file>

<file path=xl/externalLinks/_rels/externalLink10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Brutovsky/dhz/Users/HP/Documents/Documents/dhz/OV%20DPO/Dospel&#237;/S&#250;&#357;a&#382;e%20PHL%202012/Spi&#353;sk&#253;%20&#352;tiavnik.xls" TargetMode="External"/><Relationship Id="rId1" Type="http://schemas.openxmlformats.org/officeDocument/2006/relationships/externalLinkPath" Target="/Brutovsky/dhz/Users/HP/Documents/Documents/dhz/OV%20DPO/Dospel&#237;/S&#250;&#357;a&#382;e%20PHL%202012/Spi&#353;sk&#253;%20&#352;tiavnik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odtatranskahl.sk/vysledky/&#352;u&#328;av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/Users/olive/Documents/Hasi&#269;i/Deti/POMH%202024/2024%20MH%20Lu&#269;ivn&#225;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olive/Documents/Hasi&#269;i/Deti/POMH%202024/2024%20MH%20Lu&#269;ivn&#225;.xlsx" TargetMode="External"/><Relationship Id="rId1" Type="http://schemas.openxmlformats.org/officeDocument/2006/relationships/externalLinkPath" Target="/Users/olive/Documents/Hasi&#269;i/Deti/POMH%202024/2024%20MH%20Lu&#269;ivn&#225;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Brutovsky/dhz/Documents%20and%20Settings/a11528/Plocha/Sp.Teplica.xls" TargetMode="External"/><Relationship Id="rId1" Type="http://schemas.openxmlformats.org/officeDocument/2006/relationships/externalLinkPath" Target="/Brutovsky/dhz/Documents%20and%20Settings/a11528/Plocha/Sp.Teplica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Brutovsky/dhz/Users/HP/Documents/Documents/dhz/OV%20DPO/Dospel&#237;/S&#250;&#357;a&#382;e%20PHL%202012/Svit.xls" TargetMode="External"/><Relationship Id="rId1" Type="http://schemas.openxmlformats.org/officeDocument/2006/relationships/externalLinkPath" Target="/Brutovsky/dhz/Users/HP/Documents/Documents/dhz/OV%20DPO/Dospel&#237;/S&#250;&#357;a&#382;e%20PHL%202012/Svit.xls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Brutovsky/dhz/Users/HP/Documents/Documents/dhz/OV%20DPO/Dospel&#237;/S&#250;&#357;a&#382;e%20PHL%202012/MMlynica.xls" TargetMode="External"/><Relationship Id="rId1" Type="http://schemas.openxmlformats.org/officeDocument/2006/relationships/externalLinkPath" Target="/Brutovsky/dhz/Users/HP/Documents/Documents/dhz/OV%20DPO/Dospel&#237;/S&#250;&#357;a&#382;e%20PHL%202012/MMlynica.xls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Brutovsky/dhz/Users/HP/Documents/Documents/dhz/OV%20DPO/Dospel&#237;/S&#250;&#357;a&#382;e%20PHL%202012/&#352;t&#244;la.xls" TargetMode="External"/><Relationship Id="rId1" Type="http://schemas.openxmlformats.org/officeDocument/2006/relationships/externalLinkPath" Target="/Brutovsky/dhz/Users/HP/Documents/Documents/dhz/OV%20DPO/Dospel&#237;/S&#250;&#357;a&#382;e%20PHL%202012/&#352;t&#244;l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odtatranskahl.sk/vysledky/Gerlachov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odtatranskahl.sk/vysledky/Spi&#353;sk&#225;%20Sobot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učivná"/>
      <sheetName val="hist.tab"/>
      <sheetName val="Olympiáda"/>
      <sheetName val="Hárok1"/>
    </sheetNames>
    <sheetDataSet>
      <sheetData sheetId="0">
        <row r="6">
          <cell r="R6">
            <v>182.60000000000002</v>
          </cell>
        </row>
        <row r="25">
          <cell r="R25">
            <v>219.89999999999998</v>
          </cell>
        </row>
      </sheetData>
      <sheetData sheetId="1"/>
      <sheetData sheetId="2"/>
      <sheetData sheetId="3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p. Štiavnik"/>
      <sheetName val="Hist."/>
      <sheetName val="PHL-M"/>
      <sheetName val="PHL-Ž"/>
      <sheetName val="Súťaž"/>
    </sheetNames>
    <sheetDataSet>
      <sheetData sheetId="0">
        <row r="6">
          <cell r="F6">
            <v>16.989999999999998</v>
          </cell>
        </row>
        <row r="26">
          <cell r="F26" t="str">
            <v>NP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Šuňava"/>
      <sheetName val="hist.tab"/>
      <sheetName val="Olympiáda"/>
      <sheetName val="Hárok1"/>
    </sheetNames>
    <sheetDataSet>
      <sheetData sheetId="0">
        <row r="6">
          <cell r="Q6">
            <v>100.46000000000001</v>
          </cell>
        </row>
        <row r="29">
          <cell r="Q29">
            <v>107.91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učivná"/>
      <sheetName val="Prípravka"/>
      <sheetName val="CTIF"/>
      <sheetName val="Hist."/>
    </sheetNames>
    <sheetDataSet>
      <sheetData sheetId="0"/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Lučivná"/>
      <sheetName val="Prípravka"/>
      <sheetName val="CTIF"/>
      <sheetName val="Hist."/>
    </sheetNames>
    <sheetDataSet>
      <sheetData sheetId="0"/>
      <sheetData sheetId="1"/>
      <sheetData sheetId="2"/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Hárok1"/>
      <sheetName val="Hárok2"/>
      <sheetName val="Hárok3"/>
      <sheetName val="Mlynica"/>
    </sheetNames>
    <sheetDataSet>
      <sheetData sheetId="0" refreshError="1">
        <row r="6">
          <cell r="F6">
            <v>18.79</v>
          </cell>
        </row>
        <row r="30">
          <cell r="F30">
            <v>21.04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úťaž"/>
      <sheetName val="Hist."/>
      <sheetName val="PHL muži"/>
      <sheetName val="PHL ženy"/>
      <sheetName val="Štôla"/>
    </sheetNames>
    <sheetDataSet>
      <sheetData sheetId="0">
        <row r="6">
          <cell r="G6">
            <v>0</v>
          </cell>
        </row>
      </sheetData>
      <sheetData sheetId="1"/>
      <sheetData sheetId="2"/>
      <sheetData sheetId="3"/>
      <sheetData sheetId="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lynica"/>
      <sheetName val="hist."/>
      <sheetName val="Hárok2"/>
      <sheetName val="Hárok3"/>
      <sheetName val="Hárok1"/>
    </sheetNames>
    <sheetDataSet>
      <sheetData sheetId="0" refreshError="1">
        <row r="6">
          <cell r="H6">
            <v>16.809999999999999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Štôla"/>
      <sheetName val="Hist."/>
      <sheetName val="PHL-M"/>
      <sheetName val="PHL-Ž"/>
      <sheetName val="Sp. Štiavnik"/>
    </sheetNames>
    <sheetDataSet>
      <sheetData sheetId="0">
        <row r="6">
          <cell r="H6">
            <v>20</v>
          </cell>
        </row>
        <row r="34">
          <cell r="H34">
            <v>10</v>
          </cell>
        </row>
      </sheetData>
      <sheetData sheetId="1"/>
      <sheetData sheetId="2"/>
      <sheetData sheetId="3"/>
      <sheetData sheetId="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erlachov"/>
      <sheetName val="hist.tab"/>
      <sheetName val="Liga MH"/>
      <sheetName val="Hárok1"/>
    </sheetNames>
    <sheetDataSet>
      <sheetData sheetId="0">
        <row r="6">
          <cell r="N6" t="str">
            <v>Výsledný</v>
          </cell>
        </row>
        <row r="21">
          <cell r="N21">
            <v>408.30000000000007</v>
          </cell>
        </row>
      </sheetData>
      <sheetData sheetId="1"/>
      <sheetData sheetId="2"/>
      <sheetData sheetId="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p.Sobota"/>
      <sheetName val="Olympiáda"/>
      <sheetName val="hist.tab"/>
      <sheetName val="Hárok1"/>
    </sheetNames>
    <sheetDataSet>
      <sheetData sheetId="0">
        <row r="6">
          <cell r="Q6">
            <v>86.2</v>
          </cell>
        </row>
        <row r="17">
          <cell r="Q17">
            <v>81.400000000000006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://www.ovdpopoprad.717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41"/>
  <sheetViews>
    <sheetView workbookViewId="0">
      <selection activeCell="L31" sqref="L31"/>
    </sheetView>
  </sheetViews>
  <sheetFormatPr baseColWidth="10" defaultColWidth="9.1640625" defaultRowHeight="15"/>
  <cols>
    <col min="1" max="1" width="5.5" style="1" customWidth="1"/>
    <col min="2" max="2" width="6.5" style="1" customWidth="1"/>
    <col min="3" max="3" width="29.83203125" style="1" customWidth="1"/>
    <col min="4" max="4" width="8" style="1" bestFit="1" customWidth="1"/>
    <col min="5" max="5" width="10.5" style="1" customWidth="1"/>
    <col min="6" max="6" width="9.1640625" style="1"/>
    <col min="7" max="7" width="11" style="1" customWidth="1"/>
    <col min="8" max="8" width="9.6640625" style="1" customWidth="1"/>
    <col min="9" max="10" width="9.1640625" style="1"/>
    <col min="11" max="11" width="10.1640625" style="1" customWidth="1"/>
    <col min="12" max="12" width="11" style="1" customWidth="1"/>
    <col min="13" max="13" width="9.5" style="1" customWidth="1"/>
    <col min="14" max="14" width="10.1640625" style="1" customWidth="1"/>
    <col min="15" max="15" width="9.5" style="1" bestFit="1" customWidth="1"/>
    <col min="16" max="18" width="9.1640625" style="1"/>
    <col min="19" max="19" width="11.83203125" style="1" customWidth="1"/>
    <col min="20" max="20" width="15.33203125" style="1" customWidth="1"/>
    <col min="21" max="16384" width="9.1640625" style="1"/>
  </cols>
  <sheetData>
    <row r="1" spans="1:24">
      <c r="A1" s="252" t="s">
        <v>166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</row>
    <row r="2" spans="1:24">
      <c r="A2" s="253"/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</row>
    <row r="3" spans="1:24" ht="19">
      <c r="A3" s="254" t="s">
        <v>167</v>
      </c>
      <c r="B3" s="254"/>
      <c r="C3" s="254"/>
      <c r="D3" s="254"/>
      <c r="E3" s="254"/>
      <c r="F3" s="254"/>
      <c r="G3" s="254"/>
      <c r="H3" s="254"/>
      <c r="I3" s="254"/>
      <c r="J3" s="254"/>
      <c r="K3" s="254"/>
      <c r="L3" s="254"/>
      <c r="M3" s="254"/>
      <c r="N3" s="254"/>
      <c r="O3" s="254"/>
    </row>
    <row r="4" spans="1:24" ht="19">
      <c r="A4" s="254" t="s">
        <v>171</v>
      </c>
      <c r="B4" s="254"/>
      <c r="C4" s="254"/>
      <c r="D4" s="254"/>
      <c r="E4" s="254"/>
      <c r="F4" s="254"/>
      <c r="G4" s="254"/>
      <c r="H4" s="254"/>
      <c r="I4" s="254"/>
      <c r="J4" s="254"/>
      <c r="K4" s="254"/>
      <c r="L4" s="254"/>
      <c r="M4" s="254"/>
      <c r="N4" s="254"/>
      <c r="O4" s="254"/>
    </row>
    <row r="5" spans="1:24" ht="20" thickBot="1">
      <c r="A5" s="274"/>
      <c r="B5" s="274"/>
      <c r="C5" s="274"/>
      <c r="D5" s="274"/>
      <c r="E5" s="274"/>
      <c r="F5" s="274"/>
      <c r="G5" s="274"/>
      <c r="H5" s="274"/>
      <c r="I5" s="274"/>
      <c r="J5" s="274"/>
      <c r="K5" s="274"/>
      <c r="L5" s="274"/>
      <c r="M5" s="274"/>
      <c r="N5" s="274"/>
      <c r="O5" s="274"/>
      <c r="P5" s="274"/>
    </row>
    <row r="6" spans="1:24" ht="21.75" customHeight="1" thickBot="1">
      <c r="A6" s="255" t="s">
        <v>0</v>
      </c>
      <c r="B6" s="258" t="s">
        <v>1</v>
      </c>
      <c r="C6" s="260" t="s">
        <v>170</v>
      </c>
      <c r="D6" s="2"/>
      <c r="E6" s="262" t="s">
        <v>22</v>
      </c>
      <c r="F6" s="263"/>
      <c r="G6" s="263"/>
      <c r="H6" s="263"/>
      <c r="I6" s="264"/>
      <c r="J6" s="268" t="s">
        <v>23</v>
      </c>
      <c r="K6" s="269"/>
      <c r="L6" s="269"/>
      <c r="M6" s="270"/>
      <c r="N6" s="275" t="s">
        <v>2</v>
      </c>
      <c r="O6" s="278" t="s">
        <v>3</v>
      </c>
      <c r="P6" s="88"/>
    </row>
    <row r="7" spans="1:24" ht="16.5" customHeight="1" thickBot="1">
      <c r="A7" s="256"/>
      <c r="B7" s="259"/>
      <c r="C7" s="261"/>
      <c r="D7" s="3" t="s">
        <v>24</v>
      </c>
      <c r="E7" s="265"/>
      <c r="F7" s="266"/>
      <c r="G7" s="266"/>
      <c r="H7" s="266"/>
      <c r="I7" s="267"/>
      <c r="J7" s="271"/>
      <c r="K7" s="272"/>
      <c r="L7" s="272"/>
      <c r="M7" s="273"/>
      <c r="N7" s="276"/>
      <c r="O7" s="279"/>
      <c r="P7" s="89" t="s">
        <v>28</v>
      </c>
    </row>
    <row r="8" spans="1:24" ht="16.5" customHeight="1">
      <c r="A8" s="256"/>
      <c r="B8" s="259"/>
      <c r="C8" s="261"/>
      <c r="D8" s="4" t="s">
        <v>25</v>
      </c>
      <c r="E8" s="281" t="s">
        <v>4</v>
      </c>
      <c r="F8" s="249" t="s">
        <v>5</v>
      </c>
      <c r="G8" s="249" t="s">
        <v>6</v>
      </c>
      <c r="H8" s="249" t="s">
        <v>7</v>
      </c>
      <c r="I8" s="251" t="s">
        <v>10</v>
      </c>
      <c r="J8" s="247" t="s">
        <v>8</v>
      </c>
      <c r="K8" s="248" t="s">
        <v>6</v>
      </c>
      <c r="L8" s="249" t="s">
        <v>9</v>
      </c>
      <c r="M8" s="250" t="s">
        <v>26</v>
      </c>
      <c r="N8" s="276"/>
      <c r="O8" s="279"/>
      <c r="P8" s="89" t="s">
        <v>168</v>
      </c>
    </row>
    <row r="9" spans="1:24" ht="15.75" customHeight="1" thickBot="1">
      <c r="A9" s="257"/>
      <c r="B9" s="259"/>
      <c r="C9" s="261"/>
      <c r="D9" s="4"/>
      <c r="E9" s="282"/>
      <c r="F9" s="248"/>
      <c r="G9" s="248"/>
      <c r="H9" s="248"/>
      <c r="I9" s="250"/>
      <c r="J9" s="247"/>
      <c r="K9" s="248"/>
      <c r="L9" s="248"/>
      <c r="M9" s="250"/>
      <c r="N9" s="277"/>
      <c r="O9" s="280"/>
      <c r="P9" s="90"/>
      <c r="S9" s="33" t="s">
        <v>18</v>
      </c>
      <c r="T9" s="33" t="s">
        <v>19</v>
      </c>
      <c r="U9" s="31"/>
      <c r="V9" s="32"/>
      <c r="W9" s="31"/>
      <c r="X9" s="32"/>
    </row>
    <row r="10" spans="1:24" ht="16.5" customHeight="1" thickBot="1">
      <c r="A10" s="241" t="s">
        <v>169</v>
      </c>
      <c r="B10" s="242"/>
      <c r="C10" s="242"/>
      <c r="D10" s="242"/>
      <c r="E10" s="242"/>
      <c r="F10" s="242"/>
      <c r="G10" s="242"/>
      <c r="H10" s="242"/>
      <c r="I10" s="242"/>
      <c r="J10" s="242"/>
      <c r="K10" s="242"/>
      <c r="L10" s="242"/>
      <c r="M10" s="242"/>
      <c r="N10" s="242"/>
      <c r="O10" s="242"/>
      <c r="P10" s="243"/>
      <c r="S10" s="33">
        <v>8</v>
      </c>
      <c r="T10" s="33">
        <v>92</v>
      </c>
      <c r="U10" s="31"/>
      <c r="V10" s="32"/>
      <c r="W10" s="31"/>
      <c r="X10" s="32"/>
    </row>
    <row r="11" spans="1:24" ht="16">
      <c r="A11" s="5" t="s">
        <v>11</v>
      </c>
      <c r="B11" s="6">
        <v>4</v>
      </c>
      <c r="C11" s="205" t="s">
        <v>43</v>
      </c>
      <c r="D11" s="7">
        <v>14</v>
      </c>
      <c r="E11" s="8">
        <v>74</v>
      </c>
      <c r="F11" s="9">
        <v>82.9</v>
      </c>
      <c r="G11" s="8">
        <v>0</v>
      </c>
      <c r="H11" s="10">
        <f t="shared" ref="H11:H17" si="0">SUM(F11:G11)</f>
        <v>82.9</v>
      </c>
      <c r="I11" s="11">
        <f t="shared" ref="I11:I17" si="1">SUM(E11-H11+100)</f>
        <v>91.1</v>
      </c>
      <c r="J11" s="12">
        <v>43.67</v>
      </c>
      <c r="K11" s="13">
        <v>0</v>
      </c>
      <c r="L11" s="9">
        <f t="shared" ref="L11:L17" si="2">SUM(J11:K11)</f>
        <v>43.67</v>
      </c>
      <c r="M11" s="11">
        <f t="shared" ref="M11:M17" si="3">SUM(1000-L11)</f>
        <v>956.33</v>
      </c>
      <c r="N11" s="15">
        <f t="shared" ref="N11:N17" si="4">SUM(I11,M11)</f>
        <v>1047.43</v>
      </c>
      <c r="O11" s="83">
        <f t="shared" ref="O11:O17" si="5">N11-$N$11</f>
        <v>0</v>
      </c>
      <c r="P11" s="208">
        <v>10</v>
      </c>
      <c r="S11" s="33">
        <v>9</v>
      </c>
      <c r="T11" s="33">
        <v>89</v>
      </c>
      <c r="U11" s="31"/>
      <c r="V11" s="32"/>
      <c r="W11" s="31"/>
      <c r="X11" s="32"/>
    </row>
    <row r="12" spans="1:24" ht="16">
      <c r="A12" s="16" t="s">
        <v>12</v>
      </c>
      <c r="B12" s="17">
        <v>1</v>
      </c>
      <c r="C12" s="206" t="s">
        <v>41</v>
      </c>
      <c r="D12" s="18">
        <v>13</v>
      </c>
      <c r="E12" s="19">
        <v>77</v>
      </c>
      <c r="F12" s="20">
        <v>90.33</v>
      </c>
      <c r="G12" s="19">
        <v>0</v>
      </c>
      <c r="H12" s="21">
        <f t="shared" si="0"/>
        <v>90.33</v>
      </c>
      <c r="I12" s="22">
        <f t="shared" si="1"/>
        <v>86.67</v>
      </c>
      <c r="J12" s="23">
        <v>61.09</v>
      </c>
      <c r="K12" s="24">
        <v>0</v>
      </c>
      <c r="L12" s="20">
        <f t="shared" si="2"/>
        <v>61.09</v>
      </c>
      <c r="M12" s="22">
        <f t="shared" si="3"/>
        <v>938.91</v>
      </c>
      <c r="N12" s="15">
        <f t="shared" si="4"/>
        <v>1025.58</v>
      </c>
      <c r="O12" s="84">
        <f t="shared" si="5"/>
        <v>-21.850000000000136</v>
      </c>
      <c r="P12" s="209">
        <v>9</v>
      </c>
      <c r="S12" s="33">
        <v>10</v>
      </c>
      <c r="T12" s="33">
        <v>86</v>
      </c>
      <c r="U12" s="31"/>
      <c r="V12" s="32"/>
      <c r="W12" s="31"/>
      <c r="X12" s="32"/>
    </row>
    <row r="13" spans="1:24" ht="16">
      <c r="A13" s="16" t="s">
        <v>13</v>
      </c>
      <c r="B13" s="17">
        <v>6</v>
      </c>
      <c r="C13" s="206" t="s">
        <v>48</v>
      </c>
      <c r="D13" s="18">
        <v>12</v>
      </c>
      <c r="E13" s="19">
        <v>80</v>
      </c>
      <c r="F13" s="20">
        <v>89.46</v>
      </c>
      <c r="G13" s="19">
        <v>0</v>
      </c>
      <c r="H13" s="21">
        <f t="shared" si="0"/>
        <v>89.46</v>
      </c>
      <c r="I13" s="22">
        <f t="shared" si="1"/>
        <v>90.54</v>
      </c>
      <c r="J13" s="23">
        <v>56.69</v>
      </c>
      <c r="K13" s="24">
        <v>10</v>
      </c>
      <c r="L13" s="20">
        <f t="shared" si="2"/>
        <v>66.69</v>
      </c>
      <c r="M13" s="22">
        <f t="shared" si="3"/>
        <v>933.31</v>
      </c>
      <c r="N13" s="15">
        <f t="shared" si="4"/>
        <v>1023.8499999999999</v>
      </c>
      <c r="O13" s="84">
        <f t="shared" si="5"/>
        <v>-23.580000000000155</v>
      </c>
      <c r="P13" s="209">
        <v>8</v>
      </c>
      <c r="S13" s="33">
        <v>11</v>
      </c>
      <c r="T13" s="33">
        <v>83</v>
      </c>
      <c r="U13" s="31"/>
      <c r="V13" s="32"/>
      <c r="W13" s="31"/>
      <c r="X13" s="32"/>
    </row>
    <row r="14" spans="1:24" ht="16">
      <c r="A14" s="16" t="s">
        <v>14</v>
      </c>
      <c r="B14" s="17">
        <v>8</v>
      </c>
      <c r="C14" s="206" t="s">
        <v>49</v>
      </c>
      <c r="D14" s="18">
        <v>12</v>
      </c>
      <c r="E14" s="19">
        <v>80</v>
      </c>
      <c r="F14" s="20">
        <v>97.32</v>
      </c>
      <c r="G14" s="19">
        <v>0</v>
      </c>
      <c r="H14" s="21">
        <f t="shared" si="0"/>
        <v>97.32</v>
      </c>
      <c r="I14" s="22">
        <f t="shared" si="1"/>
        <v>82.68</v>
      </c>
      <c r="J14" s="23">
        <v>63.94</v>
      </c>
      <c r="K14" s="24">
        <v>20</v>
      </c>
      <c r="L14" s="20">
        <f t="shared" si="2"/>
        <v>83.94</v>
      </c>
      <c r="M14" s="22">
        <f t="shared" si="3"/>
        <v>916.06</v>
      </c>
      <c r="N14" s="15">
        <f t="shared" si="4"/>
        <v>998.74</v>
      </c>
      <c r="O14" s="84">
        <f t="shared" si="5"/>
        <v>-48.690000000000055</v>
      </c>
      <c r="P14" s="209">
        <v>7</v>
      </c>
      <c r="S14" s="33">
        <v>12</v>
      </c>
      <c r="T14" s="33">
        <v>80</v>
      </c>
      <c r="U14" s="31"/>
      <c r="V14" s="32"/>
      <c r="W14" s="31"/>
      <c r="X14" s="32"/>
    </row>
    <row r="15" spans="1:24" ht="16">
      <c r="A15" s="16" t="s">
        <v>15</v>
      </c>
      <c r="B15" s="17">
        <v>7</v>
      </c>
      <c r="C15" s="206" t="s">
        <v>50</v>
      </c>
      <c r="D15" s="18">
        <v>12</v>
      </c>
      <c r="E15" s="19">
        <v>80</v>
      </c>
      <c r="F15" s="20">
        <v>91.44</v>
      </c>
      <c r="G15" s="19">
        <v>0</v>
      </c>
      <c r="H15" s="21">
        <f t="shared" si="0"/>
        <v>91.44</v>
      </c>
      <c r="I15" s="22">
        <f t="shared" si="1"/>
        <v>88.56</v>
      </c>
      <c r="J15" s="23">
        <v>95.41</v>
      </c>
      <c r="K15" s="24">
        <v>15</v>
      </c>
      <c r="L15" s="20">
        <f t="shared" si="2"/>
        <v>110.41</v>
      </c>
      <c r="M15" s="22">
        <f t="shared" si="3"/>
        <v>889.59</v>
      </c>
      <c r="N15" s="15">
        <f t="shared" si="4"/>
        <v>978.15000000000009</v>
      </c>
      <c r="O15" s="84">
        <f t="shared" si="5"/>
        <v>-69.279999999999973</v>
      </c>
      <c r="P15" s="209">
        <v>6</v>
      </c>
      <c r="S15" s="33">
        <v>13</v>
      </c>
      <c r="T15" s="33">
        <v>77</v>
      </c>
      <c r="U15" s="31"/>
      <c r="V15" s="32"/>
      <c r="W15" s="31"/>
      <c r="X15" s="32"/>
    </row>
    <row r="16" spans="1:24" ht="16">
      <c r="A16" s="16" t="s">
        <v>16</v>
      </c>
      <c r="B16" s="17">
        <v>12</v>
      </c>
      <c r="C16" s="206" t="s">
        <v>54</v>
      </c>
      <c r="D16" s="18">
        <v>10</v>
      </c>
      <c r="E16" s="19">
        <v>86</v>
      </c>
      <c r="F16" s="20">
        <v>109.7</v>
      </c>
      <c r="G16" s="19">
        <v>20</v>
      </c>
      <c r="H16" s="21">
        <f t="shared" si="0"/>
        <v>129.69999999999999</v>
      </c>
      <c r="I16" s="22">
        <f t="shared" si="1"/>
        <v>56.300000000000011</v>
      </c>
      <c r="J16" s="23">
        <v>89.74</v>
      </c>
      <c r="K16" s="24">
        <v>50</v>
      </c>
      <c r="L16" s="20">
        <f t="shared" si="2"/>
        <v>139.74</v>
      </c>
      <c r="M16" s="22">
        <f t="shared" si="3"/>
        <v>860.26</v>
      </c>
      <c r="N16" s="15">
        <f t="shared" si="4"/>
        <v>916.56</v>
      </c>
      <c r="O16" s="84">
        <f t="shared" si="5"/>
        <v>-130.87000000000012</v>
      </c>
      <c r="P16" s="209">
        <v>5</v>
      </c>
      <c r="S16" s="33">
        <v>14</v>
      </c>
      <c r="T16" s="33">
        <v>74</v>
      </c>
      <c r="U16" s="31"/>
      <c r="V16" s="32"/>
      <c r="W16" s="31"/>
      <c r="X16" s="32"/>
    </row>
    <row r="17" spans="1:24" ht="17" thickBot="1">
      <c r="A17" s="73" t="s">
        <v>17</v>
      </c>
      <c r="B17" s="74">
        <v>10</v>
      </c>
      <c r="C17" s="207" t="s">
        <v>53</v>
      </c>
      <c r="D17" s="75">
        <v>11</v>
      </c>
      <c r="E17" s="76">
        <v>83</v>
      </c>
      <c r="F17" s="77">
        <v>104.57</v>
      </c>
      <c r="G17" s="76">
        <v>0</v>
      </c>
      <c r="H17" s="78">
        <f t="shared" si="0"/>
        <v>104.57</v>
      </c>
      <c r="I17" s="79">
        <f t="shared" si="1"/>
        <v>78.430000000000007</v>
      </c>
      <c r="J17" s="80">
        <v>77.78</v>
      </c>
      <c r="K17" s="81">
        <v>95</v>
      </c>
      <c r="L17" s="77">
        <f t="shared" si="2"/>
        <v>172.78</v>
      </c>
      <c r="M17" s="79">
        <f t="shared" si="3"/>
        <v>827.22</v>
      </c>
      <c r="N17" s="82">
        <f t="shared" si="4"/>
        <v>905.65000000000009</v>
      </c>
      <c r="O17" s="85">
        <f t="shared" si="5"/>
        <v>-141.77999999999997</v>
      </c>
      <c r="P17" s="210">
        <v>4</v>
      </c>
      <c r="S17" s="33">
        <v>15</v>
      </c>
      <c r="T17" s="33">
        <v>71</v>
      </c>
      <c r="W17" s="31"/>
      <c r="X17" s="32"/>
    </row>
    <row r="18" spans="1:24" ht="17" thickBot="1">
      <c r="A18" s="244" t="s">
        <v>38</v>
      </c>
      <c r="B18" s="245"/>
      <c r="C18" s="245"/>
      <c r="D18" s="245"/>
      <c r="E18" s="245"/>
      <c r="F18" s="245"/>
      <c r="G18" s="245"/>
      <c r="H18" s="245"/>
      <c r="I18" s="245"/>
      <c r="J18" s="245"/>
      <c r="K18" s="245"/>
      <c r="L18" s="245"/>
      <c r="M18" s="245"/>
      <c r="N18" s="245"/>
      <c r="O18" s="245"/>
      <c r="P18" s="246"/>
    </row>
    <row r="19" spans="1:24" ht="16">
      <c r="A19" s="5" t="s">
        <v>11</v>
      </c>
      <c r="B19" s="25">
        <v>3</v>
      </c>
      <c r="C19" s="203" t="s">
        <v>43</v>
      </c>
      <c r="D19" s="26">
        <v>14</v>
      </c>
      <c r="E19" s="27">
        <v>74</v>
      </c>
      <c r="F19" s="9">
        <v>88.62</v>
      </c>
      <c r="G19" s="8">
        <v>0</v>
      </c>
      <c r="H19" s="10">
        <f>SUM(F19:G19)</f>
        <v>88.62</v>
      </c>
      <c r="I19" s="11">
        <f>SUM(E19-H19+100)</f>
        <v>85.38</v>
      </c>
      <c r="J19" s="14">
        <v>45.58</v>
      </c>
      <c r="K19" s="13">
        <v>10</v>
      </c>
      <c r="L19" s="9">
        <f>SUM(J19:K19)</f>
        <v>55.58</v>
      </c>
      <c r="M19" s="11">
        <f>SUM(1000-L19)</f>
        <v>944.42</v>
      </c>
      <c r="N19" s="28">
        <f>SUM(I19,M19)</f>
        <v>1029.8</v>
      </c>
      <c r="O19" s="86">
        <f>N19-$N$19</f>
        <v>0</v>
      </c>
      <c r="P19" s="208">
        <v>10</v>
      </c>
    </row>
    <row r="20" spans="1:24" ht="16">
      <c r="A20" s="5" t="s">
        <v>12</v>
      </c>
      <c r="B20" s="25">
        <v>9</v>
      </c>
      <c r="C20" s="203" t="s">
        <v>52</v>
      </c>
      <c r="D20" s="26">
        <v>12</v>
      </c>
      <c r="E20" s="27">
        <v>80</v>
      </c>
      <c r="F20" s="9">
        <v>91.94</v>
      </c>
      <c r="G20" s="8">
        <v>10</v>
      </c>
      <c r="H20" s="10">
        <f>SUM(F20:G20)</f>
        <v>101.94</v>
      </c>
      <c r="I20" s="11">
        <f>SUM(E20-H20+100)</f>
        <v>78.06</v>
      </c>
      <c r="J20" s="14">
        <v>60.88</v>
      </c>
      <c r="K20" s="13">
        <v>10</v>
      </c>
      <c r="L20" s="9">
        <f>SUM(J20:K20)</f>
        <v>70.88</v>
      </c>
      <c r="M20" s="11">
        <f>SUM(1000-L20)</f>
        <v>929.12</v>
      </c>
      <c r="N20" s="28">
        <f>SUM(I20,M20)</f>
        <v>1007.1800000000001</v>
      </c>
      <c r="O20" s="86">
        <f t="shared" ref="O20:O22" si="6">N20-$N$19</f>
        <v>-22.619999999999891</v>
      </c>
      <c r="P20" s="209">
        <v>9</v>
      </c>
    </row>
    <row r="21" spans="1:24" ht="16">
      <c r="A21" s="5" t="s">
        <v>13</v>
      </c>
      <c r="B21" s="25">
        <v>2</v>
      </c>
      <c r="C21" s="203" t="s">
        <v>42</v>
      </c>
      <c r="D21" s="26">
        <v>13</v>
      </c>
      <c r="E21" s="27">
        <v>77</v>
      </c>
      <c r="F21" s="9">
        <v>98.13</v>
      </c>
      <c r="G21" s="8">
        <v>20</v>
      </c>
      <c r="H21" s="10">
        <f>SUM(F21:G21)</f>
        <v>118.13</v>
      </c>
      <c r="I21" s="11">
        <f>SUM(E21-H21+100)</f>
        <v>58.870000000000005</v>
      </c>
      <c r="J21" s="14">
        <v>58.87</v>
      </c>
      <c r="K21" s="13">
        <v>0</v>
      </c>
      <c r="L21" s="9">
        <f>SUM(J21:K21)</f>
        <v>58.87</v>
      </c>
      <c r="M21" s="11">
        <f>SUM(1000-L21)</f>
        <v>941.13</v>
      </c>
      <c r="N21" s="28">
        <f>SUM(I21,M21)</f>
        <v>1000</v>
      </c>
      <c r="O21" s="86">
        <f t="shared" si="6"/>
        <v>-29.799999999999955</v>
      </c>
      <c r="P21" s="209">
        <v>8</v>
      </c>
    </row>
    <row r="22" spans="1:24" ht="17" thickBot="1">
      <c r="A22" s="60" t="s">
        <v>14</v>
      </c>
      <c r="B22" s="29">
        <v>11</v>
      </c>
      <c r="C22" s="204" t="s">
        <v>45</v>
      </c>
      <c r="D22" s="61">
        <v>14</v>
      </c>
      <c r="E22" s="62">
        <v>74</v>
      </c>
      <c r="F22" s="63">
        <v>98.22</v>
      </c>
      <c r="G22" s="64">
        <v>10</v>
      </c>
      <c r="H22" s="65">
        <f>SUM(F22:G22)</f>
        <v>108.22</v>
      </c>
      <c r="I22" s="66">
        <f>SUM(E22-H22+100)</f>
        <v>65.78</v>
      </c>
      <c r="J22" s="67">
        <v>78.680000000000007</v>
      </c>
      <c r="K22" s="68">
        <v>40</v>
      </c>
      <c r="L22" s="63">
        <f>SUM(J22:K22)</f>
        <v>118.68</v>
      </c>
      <c r="M22" s="66">
        <f>SUM(1000-L22)</f>
        <v>881.31999999999994</v>
      </c>
      <c r="N22" s="59">
        <f>SUM(I22,M22)</f>
        <v>947.09999999999991</v>
      </c>
      <c r="O22" s="87">
        <f t="shared" si="6"/>
        <v>-82.700000000000045</v>
      </c>
      <c r="P22" s="210">
        <v>7</v>
      </c>
    </row>
    <row r="23" spans="1:24">
      <c r="C23" s="198" t="s">
        <v>158</v>
      </c>
      <c r="D23" s="196"/>
      <c r="E23" s="196"/>
      <c r="F23" s="196"/>
      <c r="G23" s="58"/>
      <c r="H23" s="198" t="s">
        <v>156</v>
      </c>
      <c r="I23" s="196"/>
      <c r="J23" s="196"/>
      <c r="K23" s="196"/>
      <c r="L23" s="196"/>
      <c r="M23" s="196"/>
      <c r="N23" s="196"/>
      <c r="O23" s="196"/>
      <c r="P23" s="196"/>
    </row>
    <row r="24" spans="1:24" ht="16">
      <c r="C24" s="199" t="s">
        <v>55</v>
      </c>
      <c r="D24" s="196"/>
      <c r="E24" s="196"/>
      <c r="F24" s="196"/>
      <c r="G24" s="30"/>
      <c r="H24" s="30" t="s">
        <v>67</v>
      </c>
    </row>
    <row r="25" spans="1:24">
      <c r="C25" s="199" t="s">
        <v>56</v>
      </c>
      <c r="D25" s="196"/>
      <c r="E25" s="196"/>
      <c r="F25" s="196"/>
      <c r="H25" s="198" t="s">
        <v>157</v>
      </c>
      <c r="I25" s="198"/>
      <c r="J25" s="198"/>
      <c r="K25" s="198"/>
      <c r="L25" s="198"/>
      <c r="M25" s="198"/>
      <c r="N25" s="198"/>
      <c r="O25" s="198"/>
      <c r="P25" s="198"/>
      <c r="Q25" s="200"/>
    </row>
    <row r="26" spans="1:24">
      <c r="H26" s="200"/>
      <c r="I26" s="200"/>
      <c r="J26" s="200"/>
      <c r="K26" s="200"/>
      <c r="L26" s="200"/>
      <c r="M26" s="200"/>
      <c r="N26" s="200"/>
      <c r="O26" s="200"/>
      <c r="P26" s="200"/>
      <c r="Q26" s="200"/>
    </row>
    <row r="27" spans="1:24">
      <c r="I27" s="197" t="s">
        <v>115</v>
      </c>
      <c r="J27" s="197"/>
      <c r="K27" s="197"/>
      <c r="L27" s="197"/>
      <c r="M27" s="197"/>
      <c r="N27" s="197"/>
    </row>
    <row r="29" spans="1:24">
      <c r="C29" s="201"/>
      <c r="D29" s="202" t="s">
        <v>159</v>
      </c>
      <c r="E29" s="202"/>
      <c r="F29" s="202"/>
      <c r="G29" s="202"/>
      <c r="H29" s="202"/>
      <c r="I29" s="202"/>
      <c r="J29" s="197"/>
      <c r="K29" s="197"/>
      <c r="L29" s="197"/>
    </row>
    <row r="30" spans="1:24">
      <c r="D30" s="197"/>
      <c r="E30" s="197"/>
      <c r="F30" s="197"/>
      <c r="G30" s="197"/>
      <c r="H30" s="197"/>
      <c r="I30" s="197"/>
      <c r="J30" s="197"/>
      <c r="K30" s="197"/>
      <c r="L30" s="197"/>
    </row>
    <row r="31" spans="1:24">
      <c r="D31" s="197" t="s">
        <v>160</v>
      </c>
      <c r="E31" s="197"/>
      <c r="F31" s="197"/>
      <c r="G31" s="197"/>
      <c r="H31" s="197"/>
      <c r="I31" s="197"/>
      <c r="J31" s="197"/>
      <c r="K31" s="197"/>
      <c r="L31" s="197"/>
    </row>
    <row r="32" spans="1:24">
      <c r="D32" s="197"/>
      <c r="E32" s="197"/>
      <c r="F32" s="197"/>
      <c r="G32" s="197"/>
      <c r="H32" s="197"/>
      <c r="I32" s="197"/>
      <c r="J32" s="197"/>
      <c r="K32" s="197"/>
      <c r="L32" s="197"/>
    </row>
    <row r="33" spans="4:12">
      <c r="D33" s="197" t="s">
        <v>161</v>
      </c>
      <c r="E33" s="197"/>
      <c r="F33" s="197"/>
      <c r="G33" s="197"/>
      <c r="H33" s="197"/>
      <c r="I33" s="197"/>
      <c r="J33" s="197"/>
      <c r="K33" s="197"/>
      <c r="L33" s="197"/>
    </row>
    <row r="34" spans="4:12">
      <c r="D34" s="197"/>
      <c r="E34" s="197"/>
      <c r="F34" s="197"/>
      <c r="G34" s="197"/>
      <c r="H34" s="197"/>
      <c r="I34" s="197"/>
      <c r="J34" s="197"/>
      <c r="K34" s="197"/>
      <c r="L34" s="197"/>
    </row>
    <row r="35" spans="4:12">
      <c r="D35" s="197" t="s">
        <v>162</v>
      </c>
      <c r="E35" s="197"/>
      <c r="F35" s="197"/>
      <c r="G35" s="197"/>
      <c r="H35" s="197"/>
      <c r="I35" s="197"/>
      <c r="J35" s="197"/>
      <c r="K35" s="197"/>
      <c r="L35" s="197"/>
    </row>
    <row r="36" spans="4:12">
      <c r="D36" s="197"/>
      <c r="E36" s="197"/>
      <c r="F36" s="197"/>
      <c r="G36" s="197"/>
      <c r="H36" s="197"/>
      <c r="I36" s="197"/>
      <c r="J36" s="197"/>
      <c r="K36" s="197"/>
      <c r="L36" s="197"/>
    </row>
    <row r="37" spans="4:12">
      <c r="D37" s="197" t="s">
        <v>163</v>
      </c>
      <c r="E37" s="197"/>
      <c r="F37" s="197"/>
      <c r="G37" s="197"/>
      <c r="H37" s="197"/>
      <c r="I37" s="197"/>
      <c r="J37" s="197"/>
      <c r="K37" s="197"/>
      <c r="L37" s="197"/>
    </row>
    <row r="38" spans="4:12">
      <c r="D38" s="197"/>
      <c r="E38" s="197"/>
      <c r="F38" s="197"/>
      <c r="G38" s="197"/>
      <c r="H38" s="197"/>
      <c r="I38" s="197"/>
      <c r="J38" s="197"/>
      <c r="K38" s="197"/>
      <c r="L38" s="197"/>
    </row>
    <row r="39" spans="4:12">
      <c r="D39" s="197" t="s">
        <v>164</v>
      </c>
      <c r="E39" s="197"/>
      <c r="F39" s="197"/>
      <c r="G39" s="197"/>
      <c r="H39" s="197"/>
      <c r="I39" s="197"/>
      <c r="J39" s="197"/>
      <c r="K39" s="197"/>
      <c r="L39" s="197"/>
    </row>
    <row r="40" spans="4:12">
      <c r="D40" s="197"/>
      <c r="E40" s="197"/>
      <c r="F40" s="197"/>
      <c r="G40" s="197"/>
      <c r="H40" s="197"/>
      <c r="I40" s="197"/>
      <c r="J40" s="197"/>
      <c r="K40" s="197"/>
      <c r="L40" s="197"/>
    </row>
    <row r="41" spans="4:12">
      <c r="D41" s="197" t="s">
        <v>165</v>
      </c>
      <c r="E41" s="197"/>
      <c r="F41" s="197"/>
      <c r="G41" s="197"/>
      <c r="H41" s="197"/>
      <c r="I41" s="197"/>
      <c r="J41" s="197"/>
      <c r="K41" s="197"/>
      <c r="L41" s="197"/>
    </row>
  </sheetData>
  <sortState xmlns:xlrd2="http://schemas.microsoft.com/office/spreadsheetml/2017/richdata2" ref="B11:N17">
    <sortCondition descending="1" ref="N11:N17"/>
  </sortState>
  <mergeCells count="22">
    <mergeCell ref="A1:O2"/>
    <mergeCell ref="A3:O3"/>
    <mergeCell ref="A4:O4"/>
    <mergeCell ref="A6:A9"/>
    <mergeCell ref="B6:B9"/>
    <mergeCell ref="C6:C9"/>
    <mergeCell ref="E6:I7"/>
    <mergeCell ref="J6:M7"/>
    <mergeCell ref="A5:P5"/>
    <mergeCell ref="N6:N9"/>
    <mergeCell ref="O6:O9"/>
    <mergeCell ref="E8:E9"/>
    <mergeCell ref="A10:P10"/>
    <mergeCell ref="A18:P18"/>
    <mergeCell ref="J8:J9"/>
    <mergeCell ref="K8:K9"/>
    <mergeCell ref="L8:L9"/>
    <mergeCell ref="M8:M9"/>
    <mergeCell ref="F8:F9"/>
    <mergeCell ref="G8:G9"/>
    <mergeCell ref="H8:H9"/>
    <mergeCell ref="I8:I9"/>
  </mergeCells>
  <pageMargins left="0.7" right="0.7" top="0.75" bottom="0.75" header="0.3" footer="0.3"/>
  <pageSetup paperSize="9" scale="61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37"/>
  <sheetViews>
    <sheetView workbookViewId="0">
      <selection activeCell="K31" sqref="K31"/>
    </sheetView>
  </sheetViews>
  <sheetFormatPr baseColWidth="10" defaultColWidth="9.1640625" defaultRowHeight="13"/>
  <cols>
    <col min="1" max="1" width="5.5" style="34" customWidth="1"/>
    <col min="2" max="2" width="6.1640625" style="34" customWidth="1"/>
    <col min="3" max="3" width="32" style="34" customWidth="1"/>
    <col min="4" max="5" width="7.6640625" style="34" customWidth="1"/>
    <col min="6" max="6" width="6.33203125" style="34" customWidth="1"/>
    <col min="7" max="7" width="7" style="34" customWidth="1"/>
    <col min="8" max="9" width="7.33203125" style="34" customWidth="1"/>
    <col min="10" max="10" width="7.83203125" style="34" customWidth="1"/>
    <col min="11" max="11" width="8.6640625" style="34" customWidth="1"/>
    <col min="12" max="12" width="7.6640625" style="34" customWidth="1"/>
    <col min="13" max="13" width="9" style="34" customWidth="1"/>
    <col min="14" max="14" width="6.33203125" style="34" customWidth="1"/>
    <col min="15" max="16384" width="9.1640625" style="34"/>
  </cols>
  <sheetData>
    <row r="1" spans="1:14">
      <c r="A1" s="292" t="s">
        <v>155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2"/>
    </row>
    <row r="2" spans="1:14">
      <c r="A2" s="293" t="s">
        <v>177</v>
      </c>
      <c r="B2" s="293"/>
      <c r="C2" s="293"/>
      <c r="D2" s="293"/>
      <c r="E2" s="293"/>
      <c r="F2" s="293"/>
      <c r="G2" s="293"/>
      <c r="H2" s="293"/>
      <c r="I2" s="293"/>
      <c r="J2" s="293"/>
      <c r="K2" s="293"/>
      <c r="L2" s="293"/>
      <c r="M2" s="293"/>
      <c r="N2" s="293"/>
    </row>
    <row r="3" spans="1:14" ht="14" thickBot="1">
      <c r="A3" s="294" t="s">
        <v>172</v>
      </c>
      <c r="B3" s="294"/>
      <c r="C3" s="294"/>
      <c r="D3" s="294"/>
      <c r="E3" s="294"/>
      <c r="F3" s="294"/>
      <c r="G3" s="294"/>
      <c r="H3" s="294"/>
      <c r="I3" s="294"/>
      <c r="J3" s="294"/>
      <c r="K3" s="294"/>
      <c r="L3" s="294"/>
      <c r="M3" s="294"/>
      <c r="N3" s="294"/>
    </row>
    <row r="4" spans="1:14" ht="16" thickBot="1">
      <c r="A4" s="283"/>
      <c r="B4" s="284"/>
      <c r="C4" s="35" t="s">
        <v>173</v>
      </c>
      <c r="D4" s="295" t="s">
        <v>20</v>
      </c>
      <c r="E4" s="296"/>
      <c r="F4" s="296"/>
      <c r="G4" s="297"/>
      <c r="H4" s="295" t="s">
        <v>21</v>
      </c>
      <c r="I4" s="296"/>
      <c r="J4" s="296"/>
      <c r="K4" s="297"/>
      <c r="L4" s="289"/>
      <c r="M4" s="290"/>
      <c r="N4" s="298"/>
    </row>
    <row r="5" spans="1:14" ht="33" thickBot="1">
      <c r="A5" s="36" t="s">
        <v>0</v>
      </c>
      <c r="B5" s="37" t="s">
        <v>29</v>
      </c>
      <c r="C5" s="225" t="s">
        <v>30</v>
      </c>
      <c r="D5" s="38" t="s">
        <v>31</v>
      </c>
      <c r="E5" s="39" t="s">
        <v>32</v>
      </c>
      <c r="F5" s="39" t="s">
        <v>33</v>
      </c>
      <c r="G5" s="40" t="s">
        <v>34</v>
      </c>
      <c r="H5" s="38" t="s">
        <v>31</v>
      </c>
      <c r="I5" s="39" t="s">
        <v>32</v>
      </c>
      <c r="J5" s="39" t="s">
        <v>33</v>
      </c>
      <c r="K5" s="40" t="s">
        <v>34</v>
      </c>
      <c r="L5" s="41" t="s">
        <v>35</v>
      </c>
      <c r="M5" s="41" t="s">
        <v>36</v>
      </c>
      <c r="N5" s="42" t="s">
        <v>37</v>
      </c>
    </row>
    <row r="6" spans="1:14" ht="15">
      <c r="A6" s="43" t="s">
        <v>11</v>
      </c>
      <c r="B6" s="44">
        <v>10</v>
      </c>
      <c r="C6" s="222" t="s">
        <v>41</v>
      </c>
      <c r="D6" s="69">
        <v>18.100000000000001</v>
      </c>
      <c r="E6" s="55">
        <v>17.670000000000002</v>
      </c>
      <c r="F6" s="55">
        <v>0.5</v>
      </c>
      <c r="G6" s="45">
        <f t="shared" ref="G6:G13" si="0">MAX(D6:E6)-F6</f>
        <v>17.600000000000001</v>
      </c>
      <c r="H6" s="69">
        <v>17.170000000000002</v>
      </c>
      <c r="I6" s="55">
        <v>18.43</v>
      </c>
      <c r="J6" s="55">
        <v>0.5</v>
      </c>
      <c r="K6" s="45">
        <f t="shared" ref="K6:K13" si="1">MAX(H6:I6)-J6</f>
        <v>17.93</v>
      </c>
      <c r="L6" s="46">
        <f t="shared" ref="L6:L13" si="2">MIN(G6,K6)</f>
        <v>17.600000000000001</v>
      </c>
      <c r="M6" s="47">
        <f t="shared" ref="M6:M13" si="3">SUM(L6-$L$6)</f>
        <v>0</v>
      </c>
      <c r="N6" s="211">
        <v>10</v>
      </c>
    </row>
    <row r="7" spans="1:14" ht="15">
      <c r="A7" s="48" t="s">
        <v>12</v>
      </c>
      <c r="B7" s="49">
        <v>8</v>
      </c>
      <c r="C7" s="223" t="s">
        <v>57</v>
      </c>
      <c r="D7" s="70">
        <v>18.399999999999999</v>
      </c>
      <c r="E7" s="53">
        <v>18.71</v>
      </c>
      <c r="F7" s="53">
        <v>0.5</v>
      </c>
      <c r="G7" s="50">
        <f t="shared" si="0"/>
        <v>18.21</v>
      </c>
      <c r="H7" s="70">
        <v>18.489999999999998</v>
      </c>
      <c r="I7" s="53">
        <v>17.8</v>
      </c>
      <c r="J7" s="53">
        <v>0.5</v>
      </c>
      <c r="K7" s="50">
        <f t="shared" si="1"/>
        <v>17.989999999999998</v>
      </c>
      <c r="L7" s="51">
        <f t="shared" si="2"/>
        <v>17.989999999999998</v>
      </c>
      <c r="M7" s="52">
        <f t="shared" si="3"/>
        <v>0.38999999999999702</v>
      </c>
      <c r="N7" s="212">
        <v>9</v>
      </c>
    </row>
    <row r="8" spans="1:14" ht="15">
      <c r="A8" s="48" t="s">
        <v>13</v>
      </c>
      <c r="B8" s="49">
        <v>7</v>
      </c>
      <c r="C8" s="223" t="s">
        <v>48</v>
      </c>
      <c r="D8" s="70">
        <v>20.07</v>
      </c>
      <c r="E8" s="53">
        <v>19.91</v>
      </c>
      <c r="F8" s="53">
        <v>0.5</v>
      </c>
      <c r="G8" s="50">
        <f t="shared" si="0"/>
        <v>19.57</v>
      </c>
      <c r="H8" s="70">
        <v>18.95</v>
      </c>
      <c r="I8" s="53">
        <v>18.739999999999998</v>
      </c>
      <c r="J8" s="53">
        <v>0.5</v>
      </c>
      <c r="K8" s="50">
        <f t="shared" si="1"/>
        <v>18.45</v>
      </c>
      <c r="L8" s="51">
        <f t="shared" si="2"/>
        <v>18.45</v>
      </c>
      <c r="M8" s="52">
        <f t="shared" si="3"/>
        <v>0.84999999999999787</v>
      </c>
      <c r="N8" s="212">
        <v>8</v>
      </c>
    </row>
    <row r="9" spans="1:14" ht="15">
      <c r="A9" s="48" t="s">
        <v>14</v>
      </c>
      <c r="B9" s="49">
        <v>1</v>
      </c>
      <c r="C9" s="223" t="s">
        <v>39</v>
      </c>
      <c r="D9" s="70">
        <v>20.059999999999999</v>
      </c>
      <c r="E9" s="71">
        <v>19.41</v>
      </c>
      <c r="F9" s="53">
        <v>1</v>
      </c>
      <c r="G9" s="50">
        <f t="shared" si="0"/>
        <v>19.059999999999999</v>
      </c>
      <c r="H9" s="70">
        <v>18.899999999999999</v>
      </c>
      <c r="I9" s="53">
        <v>19.68</v>
      </c>
      <c r="J9" s="53">
        <v>1</v>
      </c>
      <c r="K9" s="50">
        <f t="shared" si="1"/>
        <v>18.68</v>
      </c>
      <c r="L9" s="51">
        <f t="shared" si="2"/>
        <v>18.68</v>
      </c>
      <c r="M9" s="52">
        <f t="shared" si="3"/>
        <v>1.0799999999999983</v>
      </c>
      <c r="N9" s="212">
        <v>7</v>
      </c>
    </row>
    <row r="10" spans="1:14" ht="15">
      <c r="A10" s="48" t="s">
        <v>15</v>
      </c>
      <c r="B10" s="49">
        <v>14</v>
      </c>
      <c r="C10" s="223" t="s">
        <v>47</v>
      </c>
      <c r="D10" s="70">
        <v>34.33</v>
      </c>
      <c r="E10" s="53">
        <v>34.18</v>
      </c>
      <c r="F10" s="53">
        <v>1.5</v>
      </c>
      <c r="G10" s="50">
        <f t="shared" si="0"/>
        <v>32.83</v>
      </c>
      <c r="H10" s="70">
        <v>23.86</v>
      </c>
      <c r="I10" s="53">
        <v>24.03</v>
      </c>
      <c r="J10" s="53">
        <v>1.5</v>
      </c>
      <c r="K10" s="50">
        <f t="shared" si="1"/>
        <v>22.53</v>
      </c>
      <c r="L10" s="51">
        <f t="shared" si="2"/>
        <v>22.53</v>
      </c>
      <c r="M10" s="52">
        <f t="shared" si="3"/>
        <v>4.93</v>
      </c>
      <c r="N10" s="212">
        <v>6</v>
      </c>
    </row>
    <row r="11" spans="1:14" ht="15">
      <c r="A11" s="48" t="s">
        <v>16</v>
      </c>
      <c r="B11" s="49">
        <v>5</v>
      </c>
      <c r="C11" s="223" t="s">
        <v>45</v>
      </c>
      <c r="D11" s="70">
        <v>22.4</v>
      </c>
      <c r="E11" s="53">
        <v>23.56</v>
      </c>
      <c r="F11" s="53">
        <v>0.5</v>
      </c>
      <c r="G11" s="50">
        <f t="shared" si="0"/>
        <v>23.06</v>
      </c>
      <c r="H11" s="70">
        <v>26.84</v>
      </c>
      <c r="I11" s="53">
        <v>24.22</v>
      </c>
      <c r="J11" s="53">
        <v>0.5</v>
      </c>
      <c r="K11" s="50">
        <f t="shared" si="1"/>
        <v>26.34</v>
      </c>
      <c r="L11" s="51">
        <f t="shared" si="2"/>
        <v>23.06</v>
      </c>
      <c r="M11" s="52">
        <f t="shared" si="3"/>
        <v>5.4599999999999973</v>
      </c>
      <c r="N11" s="212">
        <v>5</v>
      </c>
    </row>
    <row r="12" spans="1:14" ht="15">
      <c r="A12" s="48" t="s">
        <v>17</v>
      </c>
      <c r="B12" s="49">
        <v>2</v>
      </c>
      <c r="C12" s="223" t="s">
        <v>40</v>
      </c>
      <c r="D12" s="70">
        <v>22.88</v>
      </c>
      <c r="E12" s="53">
        <v>25.91</v>
      </c>
      <c r="F12" s="53">
        <v>1</v>
      </c>
      <c r="G12" s="50">
        <f t="shared" si="0"/>
        <v>24.91</v>
      </c>
      <c r="H12" s="70">
        <v>26.46</v>
      </c>
      <c r="I12" s="53">
        <v>25.08</v>
      </c>
      <c r="J12" s="53">
        <v>1</v>
      </c>
      <c r="K12" s="50">
        <f t="shared" si="1"/>
        <v>25.46</v>
      </c>
      <c r="L12" s="51">
        <f t="shared" si="2"/>
        <v>24.91</v>
      </c>
      <c r="M12" s="52">
        <f t="shared" si="3"/>
        <v>7.3099999999999987</v>
      </c>
      <c r="N12" s="212">
        <v>4</v>
      </c>
    </row>
    <row r="13" spans="1:14" ht="16" thickBot="1">
      <c r="A13" s="48" t="s">
        <v>27</v>
      </c>
      <c r="B13" s="49">
        <v>13</v>
      </c>
      <c r="C13" s="223" t="s">
        <v>42</v>
      </c>
      <c r="D13" s="70">
        <v>35.49</v>
      </c>
      <c r="E13" s="53">
        <v>34.85</v>
      </c>
      <c r="F13" s="53">
        <v>1</v>
      </c>
      <c r="G13" s="50">
        <f t="shared" si="0"/>
        <v>34.49</v>
      </c>
      <c r="H13" s="70">
        <v>26.45</v>
      </c>
      <c r="I13" s="53">
        <v>29.64</v>
      </c>
      <c r="J13" s="53">
        <v>1</v>
      </c>
      <c r="K13" s="50">
        <f t="shared" si="1"/>
        <v>28.64</v>
      </c>
      <c r="L13" s="51">
        <f t="shared" si="2"/>
        <v>28.64</v>
      </c>
      <c r="M13" s="52">
        <f t="shared" si="3"/>
        <v>11.04</v>
      </c>
      <c r="N13" s="212">
        <v>3</v>
      </c>
    </row>
    <row r="14" spans="1:14" ht="16" thickBot="1">
      <c r="A14" s="283"/>
      <c r="B14" s="284"/>
      <c r="C14" s="35" t="s">
        <v>38</v>
      </c>
      <c r="D14" s="285" t="s">
        <v>20</v>
      </c>
      <c r="E14" s="286"/>
      <c r="F14" s="286"/>
      <c r="G14" s="287"/>
      <c r="H14" s="288" t="s">
        <v>21</v>
      </c>
      <c r="I14" s="286"/>
      <c r="J14" s="286"/>
      <c r="K14" s="287"/>
      <c r="L14" s="289"/>
      <c r="M14" s="290"/>
      <c r="N14" s="291"/>
    </row>
    <row r="15" spans="1:14" ht="33" thickBot="1">
      <c r="A15" s="36" t="s">
        <v>0</v>
      </c>
      <c r="B15" s="37" t="s">
        <v>29</v>
      </c>
      <c r="C15" s="225" t="s">
        <v>30</v>
      </c>
      <c r="D15" s="38" t="s">
        <v>31</v>
      </c>
      <c r="E15" s="39" t="s">
        <v>32</v>
      </c>
      <c r="F15" s="39" t="s">
        <v>33</v>
      </c>
      <c r="G15" s="40" t="s">
        <v>34</v>
      </c>
      <c r="H15" s="38" t="s">
        <v>31</v>
      </c>
      <c r="I15" s="39" t="s">
        <v>32</v>
      </c>
      <c r="J15" s="39" t="s">
        <v>33</v>
      </c>
      <c r="K15" s="40" t="s">
        <v>34</v>
      </c>
      <c r="L15" s="54" t="s">
        <v>35</v>
      </c>
      <c r="M15" s="41" t="s">
        <v>36</v>
      </c>
      <c r="N15" s="42" t="s">
        <v>37</v>
      </c>
    </row>
    <row r="16" spans="1:14" ht="15">
      <c r="A16" s="43" t="s">
        <v>11</v>
      </c>
      <c r="B16" s="44">
        <v>6</v>
      </c>
      <c r="C16" s="222" t="s">
        <v>49</v>
      </c>
      <c r="D16" s="69">
        <v>31.41</v>
      </c>
      <c r="E16" s="55">
        <v>31.44</v>
      </c>
      <c r="F16" s="55">
        <v>0.5</v>
      </c>
      <c r="G16" s="45">
        <f>MAX(D16:E16)-F16</f>
        <v>30.94</v>
      </c>
      <c r="H16" s="69">
        <v>17.5</v>
      </c>
      <c r="I16" s="72">
        <v>16.940000000000001</v>
      </c>
      <c r="J16" s="55">
        <v>0.5</v>
      </c>
      <c r="K16" s="45">
        <f t="shared" ref="K16:K21" si="4">MAX(H16:I16)-J16</f>
        <v>17</v>
      </c>
      <c r="L16" s="56">
        <f t="shared" ref="L16:L21" si="5">MIN(G16,K16)</f>
        <v>17</v>
      </c>
      <c r="M16" s="47">
        <f t="shared" ref="M16:M21" si="6">SUM(L16-$L$16)</f>
        <v>0</v>
      </c>
      <c r="N16" s="211">
        <v>10</v>
      </c>
    </row>
    <row r="17" spans="1:15" ht="15">
      <c r="A17" s="48" t="s">
        <v>12</v>
      </c>
      <c r="B17" s="49">
        <v>3</v>
      </c>
      <c r="C17" s="223" t="s">
        <v>39</v>
      </c>
      <c r="D17" s="70">
        <v>19.940000000000001</v>
      </c>
      <c r="E17" s="53">
        <v>21.71</v>
      </c>
      <c r="F17" s="53">
        <v>1</v>
      </c>
      <c r="G17" s="50">
        <f>MAX(D17:E17)-F17</f>
        <v>20.71</v>
      </c>
      <c r="H17" s="70">
        <v>17.670000000000002</v>
      </c>
      <c r="I17" s="53">
        <v>18.420000000000002</v>
      </c>
      <c r="J17" s="53">
        <v>1</v>
      </c>
      <c r="K17" s="50">
        <f t="shared" si="4"/>
        <v>17.420000000000002</v>
      </c>
      <c r="L17" s="57">
        <f t="shared" si="5"/>
        <v>17.420000000000002</v>
      </c>
      <c r="M17" s="52">
        <f t="shared" si="6"/>
        <v>0.42000000000000171</v>
      </c>
      <c r="N17" s="212">
        <v>9</v>
      </c>
    </row>
    <row r="18" spans="1:15" ht="15">
      <c r="A18" s="48" t="s">
        <v>13</v>
      </c>
      <c r="B18" s="49">
        <v>9</v>
      </c>
      <c r="C18" s="223" t="s">
        <v>50</v>
      </c>
      <c r="D18" s="70">
        <v>19.850000000000001</v>
      </c>
      <c r="E18" s="53">
        <v>19.399999999999999</v>
      </c>
      <c r="F18" s="53">
        <v>1</v>
      </c>
      <c r="G18" s="50">
        <f>MAX(D18:E18)-F18</f>
        <v>18.850000000000001</v>
      </c>
      <c r="H18" s="70">
        <v>21.55</v>
      </c>
      <c r="I18" s="71">
        <v>22.08</v>
      </c>
      <c r="J18" s="53">
        <v>1</v>
      </c>
      <c r="K18" s="50">
        <f t="shared" si="4"/>
        <v>21.08</v>
      </c>
      <c r="L18" s="57">
        <f t="shared" si="5"/>
        <v>18.850000000000001</v>
      </c>
      <c r="M18" s="52">
        <f t="shared" si="6"/>
        <v>1.8500000000000014</v>
      </c>
      <c r="N18" s="212">
        <v>8</v>
      </c>
    </row>
    <row r="19" spans="1:15" ht="15">
      <c r="A19" s="48" t="s">
        <v>14</v>
      </c>
      <c r="B19" s="49">
        <v>12</v>
      </c>
      <c r="C19" s="223" t="s">
        <v>42</v>
      </c>
      <c r="D19" s="70">
        <v>45.98</v>
      </c>
      <c r="E19" s="53">
        <v>46.41</v>
      </c>
      <c r="F19" s="53">
        <v>0.5</v>
      </c>
      <c r="G19" s="50">
        <f>MAX(D19:E19)-F19</f>
        <v>45.91</v>
      </c>
      <c r="H19" s="70">
        <v>19.48</v>
      </c>
      <c r="I19" s="71">
        <v>19.34</v>
      </c>
      <c r="J19" s="53">
        <v>0.5</v>
      </c>
      <c r="K19" s="50">
        <f t="shared" si="4"/>
        <v>18.98</v>
      </c>
      <c r="L19" s="57">
        <f t="shared" si="5"/>
        <v>18.98</v>
      </c>
      <c r="M19" s="52">
        <f t="shared" si="6"/>
        <v>1.9800000000000004</v>
      </c>
      <c r="N19" s="212">
        <v>7</v>
      </c>
    </row>
    <row r="20" spans="1:15" ht="15">
      <c r="A20" s="48" t="s">
        <v>15</v>
      </c>
      <c r="B20" s="49">
        <v>11</v>
      </c>
      <c r="C20" s="223" t="s">
        <v>45</v>
      </c>
      <c r="D20" s="70" t="s">
        <v>51</v>
      </c>
      <c r="E20" s="53" t="s">
        <v>51</v>
      </c>
      <c r="F20" s="53" t="s">
        <v>51</v>
      </c>
      <c r="G20" s="50" t="s">
        <v>46</v>
      </c>
      <c r="H20" s="70">
        <v>19.27</v>
      </c>
      <c r="I20" s="71">
        <v>19.64</v>
      </c>
      <c r="J20" s="53">
        <v>0.5</v>
      </c>
      <c r="K20" s="50">
        <f t="shared" si="4"/>
        <v>19.14</v>
      </c>
      <c r="L20" s="57">
        <f t="shared" si="5"/>
        <v>19.14</v>
      </c>
      <c r="M20" s="52">
        <f t="shared" si="6"/>
        <v>2.1400000000000006</v>
      </c>
      <c r="N20" s="212">
        <v>6</v>
      </c>
    </row>
    <row r="21" spans="1:15" ht="16" thickBot="1">
      <c r="A21" s="213" t="s">
        <v>16</v>
      </c>
      <c r="B21" s="214">
        <v>4</v>
      </c>
      <c r="C21" s="224" t="s">
        <v>44</v>
      </c>
      <c r="D21" s="215">
        <v>43.64</v>
      </c>
      <c r="E21" s="216">
        <v>43.75</v>
      </c>
      <c r="F21" s="216">
        <v>0.5</v>
      </c>
      <c r="G21" s="217">
        <f>MAX(D21:E21)-F21</f>
        <v>43.25</v>
      </c>
      <c r="H21" s="215">
        <v>22.39</v>
      </c>
      <c r="I21" s="218">
        <v>21.55</v>
      </c>
      <c r="J21" s="216">
        <v>0.5</v>
      </c>
      <c r="K21" s="217">
        <f t="shared" si="4"/>
        <v>21.89</v>
      </c>
      <c r="L21" s="219">
        <f t="shared" si="5"/>
        <v>21.89</v>
      </c>
      <c r="M21" s="220">
        <f t="shared" si="6"/>
        <v>4.8900000000000006</v>
      </c>
      <c r="N21" s="221">
        <v>5</v>
      </c>
    </row>
    <row r="23" spans="1:15">
      <c r="G23" s="227" t="s">
        <v>174</v>
      </c>
      <c r="H23" s="227"/>
      <c r="I23" s="227"/>
      <c r="J23" s="227"/>
      <c r="K23" s="227"/>
      <c r="L23" s="227"/>
      <c r="M23" s="227"/>
      <c r="N23" s="227"/>
      <c r="O23" s="227"/>
    </row>
    <row r="25" spans="1:15">
      <c r="B25" s="228" t="s">
        <v>159</v>
      </c>
      <c r="C25" s="228"/>
      <c r="D25" s="228"/>
      <c r="E25" s="228"/>
      <c r="F25" s="227"/>
      <c r="G25" s="227"/>
      <c r="H25" s="227"/>
      <c r="I25" s="227"/>
    </row>
    <row r="26" spans="1:15">
      <c r="B26" s="227"/>
      <c r="C26" s="227"/>
      <c r="D26" s="227"/>
      <c r="E26" s="227"/>
      <c r="F26" s="227"/>
      <c r="G26" s="227"/>
      <c r="H26" s="227"/>
      <c r="I26" s="227"/>
    </row>
    <row r="27" spans="1:15">
      <c r="B27" s="227" t="s">
        <v>160</v>
      </c>
      <c r="C27" s="227"/>
      <c r="D27" s="227"/>
      <c r="E27" s="227"/>
      <c r="F27" s="227"/>
      <c r="G27" s="227"/>
      <c r="H27" s="227"/>
      <c r="I27" s="227"/>
    </row>
    <row r="28" spans="1:15">
      <c r="B28" s="227"/>
      <c r="C28" s="227"/>
      <c r="D28" s="227"/>
      <c r="E28" s="227"/>
      <c r="F28" s="227"/>
      <c r="G28" s="227"/>
      <c r="H28" s="227"/>
      <c r="I28" s="227"/>
    </row>
    <row r="29" spans="1:15">
      <c r="B29" s="227" t="s">
        <v>161</v>
      </c>
      <c r="C29" s="227"/>
      <c r="D29" s="227"/>
      <c r="E29" s="227"/>
      <c r="F29" s="227"/>
      <c r="G29" s="227"/>
      <c r="H29" s="227"/>
      <c r="I29" s="227"/>
    </row>
    <row r="30" spans="1:15">
      <c r="B30" s="227"/>
      <c r="C30" s="227"/>
      <c r="D30" s="227"/>
      <c r="E30" s="227"/>
      <c r="F30" s="227"/>
      <c r="G30" s="227"/>
      <c r="H30" s="227"/>
      <c r="I30" s="227"/>
    </row>
    <row r="31" spans="1:15">
      <c r="B31" s="227" t="s">
        <v>162</v>
      </c>
      <c r="C31" s="227"/>
      <c r="D31" s="227"/>
      <c r="E31" s="227"/>
      <c r="F31" s="227"/>
      <c r="G31" s="227"/>
      <c r="H31" s="227"/>
      <c r="I31" s="227"/>
    </row>
    <row r="32" spans="1:15">
      <c r="B32" s="227"/>
      <c r="C32" s="227"/>
      <c r="D32" s="227"/>
      <c r="E32" s="227"/>
      <c r="F32" s="227"/>
      <c r="G32" s="227"/>
      <c r="H32" s="227"/>
      <c r="I32" s="227"/>
    </row>
    <row r="33" spans="2:9">
      <c r="B33" s="227" t="s">
        <v>163</v>
      </c>
      <c r="C33" s="227"/>
      <c r="D33" s="227"/>
      <c r="E33" s="227"/>
      <c r="F33" s="227"/>
      <c r="G33" s="227"/>
      <c r="H33" s="227"/>
      <c r="I33" s="227"/>
    </row>
    <row r="34" spans="2:9">
      <c r="B34" s="227"/>
      <c r="C34" s="227"/>
      <c r="D34" s="227"/>
      <c r="E34" s="227"/>
      <c r="F34" s="227"/>
      <c r="G34" s="227"/>
      <c r="H34" s="227"/>
      <c r="I34" s="227"/>
    </row>
    <row r="35" spans="2:9">
      <c r="B35" s="227" t="s">
        <v>164</v>
      </c>
      <c r="C35" s="227"/>
      <c r="D35" s="227"/>
      <c r="E35" s="227"/>
      <c r="F35" s="227"/>
      <c r="G35" s="227"/>
      <c r="H35" s="227"/>
      <c r="I35" s="227"/>
    </row>
    <row r="36" spans="2:9">
      <c r="B36" s="227"/>
      <c r="C36" s="227"/>
      <c r="D36" s="227"/>
      <c r="E36" s="227"/>
      <c r="F36" s="227"/>
      <c r="G36" s="227"/>
      <c r="H36" s="227"/>
      <c r="I36" s="227"/>
    </row>
    <row r="37" spans="2:9">
      <c r="B37" s="227" t="s">
        <v>165</v>
      </c>
      <c r="C37" s="227"/>
      <c r="D37" s="227"/>
      <c r="E37" s="227"/>
      <c r="F37" s="227"/>
      <c r="G37" s="227"/>
      <c r="H37" s="227"/>
      <c r="I37" s="227"/>
    </row>
  </sheetData>
  <sortState xmlns:xlrd2="http://schemas.microsoft.com/office/spreadsheetml/2017/richdata2" ref="B16:L21">
    <sortCondition ref="L16:L21"/>
  </sortState>
  <mergeCells count="11">
    <mergeCell ref="A14:B14"/>
    <mergeCell ref="D14:G14"/>
    <mergeCell ref="H14:K14"/>
    <mergeCell ref="L14:N14"/>
    <mergeCell ref="A1:N1"/>
    <mergeCell ref="A2:N2"/>
    <mergeCell ref="A3:N3"/>
    <mergeCell ref="A4:B4"/>
    <mergeCell ref="D4:G4"/>
    <mergeCell ref="H4:K4"/>
    <mergeCell ref="L4:N4"/>
  </mergeCells>
  <pageMargins left="0" right="0" top="0.39370078740157483" bottom="0.39370078740157483" header="0" footer="0"/>
  <pageSetup paperSize="9" scale="96" pageOrder="overThenDown" orientation="landscape" useFirstPageNumber="1" horizontalDpi="4294967293" r:id="rId1"/>
  <headerFooter>
    <oddHeader>&amp;C&amp;A</oddHeader>
    <oddFooter>&amp;CStrana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D8E12-E396-344B-A8FC-AC1AA263F6B4}">
  <dimension ref="B1:Q66"/>
  <sheetViews>
    <sheetView workbookViewId="0">
      <selection activeCell="O35" sqref="O35"/>
    </sheetView>
  </sheetViews>
  <sheetFormatPr baseColWidth="10" defaultColWidth="4.5" defaultRowHeight="15"/>
  <cols>
    <col min="2" max="2" width="4.5" style="443"/>
    <col min="3" max="3" width="28.1640625" customWidth="1"/>
    <col min="4" max="4" width="5.33203125" style="443" customWidth="1"/>
    <col min="5" max="5" width="22.5" bestFit="1" customWidth="1"/>
    <col min="6" max="6" width="7.5" customWidth="1"/>
    <col min="7" max="7" width="6.5" customWidth="1"/>
    <col min="8" max="8" width="8.5" customWidth="1"/>
    <col min="9" max="9" width="5.5" customWidth="1"/>
    <col min="10" max="11" width="6.6640625" customWidth="1"/>
    <col min="12" max="12" width="4.6640625" customWidth="1"/>
    <col min="13" max="13" width="3.6640625" customWidth="1"/>
    <col min="14" max="14" width="6.6640625" customWidth="1"/>
    <col min="15" max="255" width="9.1640625" customWidth="1"/>
  </cols>
  <sheetData>
    <row r="1" spans="2:17" ht="25">
      <c r="B1" s="418" t="s">
        <v>237</v>
      </c>
      <c r="C1" s="418"/>
      <c r="D1" s="418"/>
      <c r="E1" s="418"/>
      <c r="F1" s="418"/>
      <c r="G1" s="418"/>
      <c r="H1" s="418"/>
      <c r="I1" s="419"/>
      <c r="J1" s="419"/>
      <c r="K1" s="419"/>
      <c r="L1" s="420"/>
      <c r="M1" s="420"/>
      <c r="N1" s="420"/>
      <c r="O1" s="420"/>
      <c r="P1" s="420"/>
      <c r="Q1" s="420"/>
    </row>
    <row r="2" spans="2:17" ht="25">
      <c r="B2" s="418" t="s">
        <v>238</v>
      </c>
      <c r="C2" s="418"/>
      <c r="D2" s="418"/>
      <c r="E2" s="418"/>
      <c r="F2" s="418"/>
      <c r="G2" s="418"/>
      <c r="H2" s="418"/>
      <c r="I2" s="419"/>
      <c r="J2" s="419"/>
      <c r="K2" s="419"/>
      <c r="L2" s="420"/>
      <c r="M2" s="420"/>
      <c r="N2" s="420"/>
      <c r="O2" s="420"/>
      <c r="P2" s="420"/>
      <c r="Q2" s="420"/>
    </row>
    <row r="3" spans="2:17" ht="17" thickBot="1">
      <c r="B3" s="421"/>
      <c r="C3" s="421"/>
      <c r="D3" s="421"/>
      <c r="E3" s="421"/>
      <c r="F3" s="422" t="s">
        <v>67</v>
      </c>
      <c r="G3" s="422"/>
      <c r="H3" s="422"/>
      <c r="I3" s="420"/>
      <c r="J3" s="420"/>
      <c r="K3" s="420"/>
      <c r="L3" s="420"/>
      <c r="M3" s="420"/>
      <c r="N3" s="420"/>
      <c r="O3" s="420"/>
      <c r="P3" s="420"/>
      <c r="Q3" s="423"/>
    </row>
    <row r="4" spans="2:17" ht="24.75" customHeight="1" thickBot="1">
      <c r="B4" s="424" t="s">
        <v>0</v>
      </c>
      <c r="C4" s="425" t="s">
        <v>239</v>
      </c>
      <c r="D4" s="426" t="s">
        <v>240</v>
      </c>
      <c r="E4" s="427" t="s">
        <v>241</v>
      </c>
      <c r="F4" s="425" t="s">
        <v>242</v>
      </c>
      <c r="G4" s="426" t="s">
        <v>243</v>
      </c>
      <c r="H4" s="428" t="s">
        <v>244</v>
      </c>
      <c r="I4" s="429" t="s">
        <v>245</v>
      </c>
    </row>
    <row r="5" spans="2:17" ht="16" thickBot="1">
      <c r="B5" s="430" t="s">
        <v>213</v>
      </c>
      <c r="C5" s="431"/>
      <c r="D5" s="431"/>
      <c r="E5" s="431"/>
      <c r="F5" s="431"/>
      <c r="G5" s="431"/>
      <c r="H5" s="431"/>
      <c r="I5" s="432"/>
    </row>
    <row r="6" spans="2:17">
      <c r="B6" s="433" t="s">
        <v>11</v>
      </c>
      <c r="C6" s="434" t="s">
        <v>246</v>
      </c>
      <c r="D6" s="435">
        <v>15</v>
      </c>
      <c r="E6" s="436" t="s">
        <v>48</v>
      </c>
      <c r="F6" s="437">
        <v>11.3</v>
      </c>
      <c r="G6" s="438">
        <v>-0.5</v>
      </c>
      <c r="H6" s="439">
        <f t="shared" ref="H6:H8" si="0">F6+G6</f>
        <v>10.8</v>
      </c>
      <c r="I6" s="440" t="s">
        <v>247</v>
      </c>
    </row>
    <row r="7" spans="2:17">
      <c r="B7" s="433" t="s">
        <v>12</v>
      </c>
      <c r="C7" s="434" t="s">
        <v>248</v>
      </c>
      <c r="D7" s="435">
        <v>12</v>
      </c>
      <c r="E7" s="436" t="s">
        <v>42</v>
      </c>
      <c r="F7" s="437">
        <v>13.2</v>
      </c>
      <c r="G7" s="438">
        <v>-2</v>
      </c>
      <c r="H7" s="439">
        <v>11.2</v>
      </c>
      <c r="I7" s="441" t="s">
        <v>247</v>
      </c>
    </row>
    <row r="8" spans="2:17">
      <c r="B8" s="433" t="s">
        <v>13</v>
      </c>
      <c r="C8" s="434" t="s">
        <v>249</v>
      </c>
      <c r="D8" s="435">
        <v>14</v>
      </c>
      <c r="E8" s="436" t="s">
        <v>48</v>
      </c>
      <c r="F8" s="437">
        <v>12.8</v>
      </c>
      <c r="G8" s="438">
        <v>-1</v>
      </c>
      <c r="H8" s="439">
        <f t="shared" si="0"/>
        <v>11.8</v>
      </c>
      <c r="I8" s="442" t="s">
        <v>247</v>
      </c>
    </row>
    <row r="9" spans="2:17">
      <c r="B9" s="433" t="s">
        <v>14</v>
      </c>
      <c r="C9" s="434" t="s">
        <v>250</v>
      </c>
      <c r="D9" s="435">
        <v>16</v>
      </c>
      <c r="E9" s="436" t="s">
        <v>48</v>
      </c>
      <c r="F9" s="437">
        <v>13.8</v>
      </c>
      <c r="G9" s="438">
        <v>0</v>
      </c>
      <c r="H9" s="439">
        <v>13.8</v>
      </c>
      <c r="I9" s="442" t="s">
        <v>251</v>
      </c>
    </row>
    <row r="10" spans="2:17">
      <c r="B10" s="433" t="s">
        <v>15</v>
      </c>
      <c r="C10" s="434" t="s">
        <v>252</v>
      </c>
      <c r="D10" s="435">
        <v>8</v>
      </c>
      <c r="E10" s="436" t="s">
        <v>42</v>
      </c>
      <c r="F10" s="437">
        <v>20.7</v>
      </c>
      <c r="G10" s="438">
        <v>-4</v>
      </c>
      <c r="H10" s="439">
        <v>16.7</v>
      </c>
      <c r="I10" s="440"/>
    </row>
    <row r="11" spans="2:17">
      <c r="B11" s="433" t="s">
        <v>16</v>
      </c>
      <c r="C11" s="434" t="s">
        <v>253</v>
      </c>
      <c r="D11" s="435">
        <v>14</v>
      </c>
      <c r="E11" s="436" t="s">
        <v>53</v>
      </c>
      <c r="F11" s="437">
        <v>19.100000000000001</v>
      </c>
      <c r="G11" s="438">
        <v>-1</v>
      </c>
      <c r="H11" s="439">
        <v>18.100000000000001</v>
      </c>
      <c r="I11" s="440"/>
    </row>
    <row r="12" spans="2:17">
      <c r="B12" s="433" t="s">
        <v>17</v>
      </c>
      <c r="C12" s="434" t="s">
        <v>254</v>
      </c>
      <c r="D12" s="435">
        <v>12</v>
      </c>
      <c r="E12" s="436" t="s">
        <v>54</v>
      </c>
      <c r="F12" s="437">
        <v>21.2</v>
      </c>
      <c r="G12" s="438">
        <v>-2</v>
      </c>
      <c r="H12" s="439">
        <v>19.2</v>
      </c>
      <c r="I12" s="440"/>
    </row>
    <row r="13" spans="2:17">
      <c r="B13" s="433" t="s">
        <v>27</v>
      </c>
      <c r="C13" s="434" t="s">
        <v>255</v>
      </c>
      <c r="D13" s="435">
        <v>13</v>
      </c>
      <c r="E13" s="436" t="s">
        <v>40</v>
      </c>
      <c r="F13" s="437">
        <v>20.8</v>
      </c>
      <c r="G13" s="438">
        <v>-1.5</v>
      </c>
      <c r="H13" s="439">
        <v>19.3</v>
      </c>
      <c r="I13" s="440"/>
    </row>
    <row r="14" spans="2:17">
      <c r="B14" s="433" t="s">
        <v>142</v>
      </c>
      <c r="C14" s="434" t="s">
        <v>256</v>
      </c>
      <c r="D14" s="435">
        <v>16</v>
      </c>
      <c r="E14" s="436" t="s">
        <v>42</v>
      </c>
      <c r="F14" s="437">
        <v>23.3</v>
      </c>
      <c r="G14" s="438">
        <v>-3</v>
      </c>
      <c r="H14" s="439">
        <v>20.3</v>
      </c>
      <c r="I14" s="440"/>
    </row>
    <row r="15" spans="2:17">
      <c r="B15" s="433" t="s">
        <v>233</v>
      </c>
      <c r="C15" s="434" t="s">
        <v>257</v>
      </c>
      <c r="D15" s="435">
        <v>12</v>
      </c>
      <c r="E15" s="436" t="s">
        <v>40</v>
      </c>
      <c r="F15" s="437">
        <v>25.3</v>
      </c>
      <c r="G15" s="438">
        <v>-2</v>
      </c>
      <c r="H15" s="439">
        <v>23.3</v>
      </c>
      <c r="I15" s="440"/>
    </row>
    <row r="16" spans="2:17">
      <c r="B16" s="433" t="s">
        <v>234</v>
      </c>
      <c r="C16" s="434" t="s">
        <v>258</v>
      </c>
      <c r="D16" s="435">
        <v>10</v>
      </c>
      <c r="E16" s="436" t="s">
        <v>54</v>
      </c>
      <c r="F16" s="437">
        <v>32.299999999999997</v>
      </c>
      <c r="G16" s="438">
        <v>-3</v>
      </c>
      <c r="H16" s="439">
        <v>29.3</v>
      </c>
      <c r="I16" s="440"/>
    </row>
    <row r="17" spans="2:17">
      <c r="B17" s="433" t="s">
        <v>259</v>
      </c>
      <c r="C17" s="434" t="s">
        <v>260</v>
      </c>
      <c r="D17" s="435">
        <v>8</v>
      </c>
      <c r="E17" s="436" t="s">
        <v>42</v>
      </c>
      <c r="F17" s="437">
        <v>38.9</v>
      </c>
      <c r="G17" s="438">
        <v>-4</v>
      </c>
      <c r="H17" s="439">
        <v>34.9</v>
      </c>
      <c r="I17" s="440"/>
    </row>
    <row r="18" spans="2:17">
      <c r="B18" s="433" t="s">
        <v>261</v>
      </c>
      <c r="C18" s="434" t="s">
        <v>262</v>
      </c>
      <c r="D18" s="435">
        <v>13</v>
      </c>
      <c r="E18" s="436" t="s">
        <v>40</v>
      </c>
      <c r="F18" s="437"/>
      <c r="G18" s="438"/>
      <c r="H18" s="439" t="s">
        <v>46</v>
      </c>
      <c r="I18" s="440"/>
    </row>
    <row r="19" spans="2:17">
      <c r="B19" s="433" t="s">
        <v>263</v>
      </c>
      <c r="C19" s="434" t="s">
        <v>264</v>
      </c>
      <c r="D19" s="435">
        <v>12</v>
      </c>
      <c r="E19" s="436" t="s">
        <v>40</v>
      </c>
      <c r="F19" s="437"/>
      <c r="G19" s="438"/>
      <c r="H19" s="439" t="s">
        <v>46</v>
      </c>
      <c r="I19" s="440"/>
    </row>
    <row r="20" spans="2:17" ht="16" thickBot="1">
      <c r="B20" s="433" t="s">
        <v>265</v>
      </c>
      <c r="C20" s="434" t="s">
        <v>266</v>
      </c>
      <c r="D20" s="435">
        <v>12</v>
      </c>
      <c r="E20" s="436" t="s">
        <v>53</v>
      </c>
      <c r="F20" s="437" t="s">
        <v>67</v>
      </c>
      <c r="G20" s="438" t="s">
        <v>67</v>
      </c>
      <c r="H20" s="439" t="s">
        <v>267</v>
      </c>
      <c r="I20" s="440" t="s">
        <v>67</v>
      </c>
      <c r="K20" s="443"/>
      <c r="M20" s="444"/>
      <c r="N20" s="443"/>
      <c r="O20" s="444"/>
      <c r="Q20" t="s">
        <v>113</v>
      </c>
    </row>
    <row r="21" spans="2:17" ht="16" thickBot="1">
      <c r="B21" s="445" t="s">
        <v>268</v>
      </c>
      <c r="C21" s="446"/>
      <c r="D21" s="446"/>
      <c r="E21" s="446"/>
      <c r="F21" s="446"/>
      <c r="G21" s="446"/>
      <c r="H21" s="446"/>
      <c r="I21" s="447"/>
    </row>
    <row r="22" spans="2:17">
      <c r="B22" s="448" t="s">
        <v>11</v>
      </c>
      <c r="C22" s="449" t="s">
        <v>269</v>
      </c>
      <c r="D22" s="450">
        <v>12</v>
      </c>
      <c r="E22" s="451" t="s">
        <v>54</v>
      </c>
      <c r="F22" s="452">
        <v>15.8</v>
      </c>
      <c r="G22" s="450">
        <v>-2</v>
      </c>
      <c r="H22" s="453">
        <v>13.8</v>
      </c>
      <c r="I22" s="454" t="s">
        <v>247</v>
      </c>
    </row>
    <row r="23" spans="2:17">
      <c r="B23" s="455" t="s">
        <v>12</v>
      </c>
      <c r="C23" s="434" t="s">
        <v>270</v>
      </c>
      <c r="D23" s="438">
        <v>13</v>
      </c>
      <c r="E23" s="456" t="s">
        <v>52</v>
      </c>
      <c r="F23" s="457">
        <v>16.100000000000001</v>
      </c>
      <c r="G23" s="438">
        <v>-1.5</v>
      </c>
      <c r="H23" s="458">
        <v>14.6</v>
      </c>
      <c r="I23" s="442" t="s">
        <v>271</v>
      </c>
    </row>
    <row r="24" spans="2:17">
      <c r="B24" s="455" t="s">
        <v>13</v>
      </c>
      <c r="C24" s="459" t="s">
        <v>272</v>
      </c>
      <c r="D24" s="435">
        <v>16</v>
      </c>
      <c r="E24" s="456" t="s">
        <v>39</v>
      </c>
      <c r="F24" s="457">
        <v>15.2</v>
      </c>
      <c r="G24" s="438">
        <v>0</v>
      </c>
      <c r="H24" s="458">
        <v>15.2</v>
      </c>
      <c r="I24" s="440" t="s">
        <v>271</v>
      </c>
    </row>
    <row r="25" spans="2:17">
      <c r="B25" s="455" t="s">
        <v>14</v>
      </c>
      <c r="C25" s="434" t="s">
        <v>273</v>
      </c>
      <c r="D25" s="435">
        <v>12</v>
      </c>
      <c r="E25" s="460" t="s">
        <v>49</v>
      </c>
      <c r="F25" s="457">
        <v>17.3</v>
      </c>
      <c r="G25" s="438">
        <v>-2</v>
      </c>
      <c r="H25" s="458">
        <v>15.3</v>
      </c>
      <c r="I25" s="442" t="s">
        <v>271</v>
      </c>
    </row>
    <row r="26" spans="2:17">
      <c r="B26" s="455" t="s">
        <v>15</v>
      </c>
      <c r="C26" s="434" t="s">
        <v>274</v>
      </c>
      <c r="D26" s="435">
        <v>14</v>
      </c>
      <c r="E26" s="460" t="s">
        <v>42</v>
      </c>
      <c r="F26" s="457">
        <v>16.3</v>
      </c>
      <c r="G26" s="438">
        <v>-1</v>
      </c>
      <c r="H26" s="458">
        <v>15.3</v>
      </c>
      <c r="I26" s="440" t="s">
        <v>271</v>
      </c>
    </row>
    <row r="27" spans="2:17">
      <c r="B27" s="455" t="s">
        <v>16</v>
      </c>
      <c r="C27" s="434" t="s">
        <v>275</v>
      </c>
      <c r="D27" s="438">
        <v>16</v>
      </c>
      <c r="E27" s="460" t="s">
        <v>45</v>
      </c>
      <c r="F27" s="457">
        <v>15.5</v>
      </c>
      <c r="G27" s="438">
        <v>0</v>
      </c>
      <c r="H27" s="439">
        <v>15.5</v>
      </c>
      <c r="I27" s="440" t="s">
        <v>271</v>
      </c>
    </row>
    <row r="28" spans="2:17">
      <c r="B28" s="433" t="s">
        <v>17</v>
      </c>
      <c r="C28" s="459" t="s">
        <v>276</v>
      </c>
      <c r="D28" s="435">
        <v>16</v>
      </c>
      <c r="E28" s="460" t="s">
        <v>42</v>
      </c>
      <c r="F28" s="437">
        <v>17.7</v>
      </c>
      <c r="G28" s="435">
        <v>0</v>
      </c>
      <c r="H28" s="461">
        <v>17.7</v>
      </c>
      <c r="I28" s="462" t="s">
        <v>67</v>
      </c>
    </row>
    <row r="29" spans="2:17">
      <c r="B29" s="455" t="s">
        <v>27</v>
      </c>
      <c r="C29" s="434" t="s">
        <v>277</v>
      </c>
      <c r="D29" s="438">
        <v>14</v>
      </c>
      <c r="E29" s="460" t="s">
        <v>49</v>
      </c>
      <c r="F29" s="457">
        <v>19.5</v>
      </c>
      <c r="G29" s="438">
        <v>-1</v>
      </c>
      <c r="H29" s="461">
        <v>18.5</v>
      </c>
      <c r="I29" s="440" t="s">
        <v>67</v>
      </c>
    </row>
    <row r="30" spans="2:17">
      <c r="B30" s="455" t="s">
        <v>142</v>
      </c>
      <c r="C30" s="434" t="s">
        <v>278</v>
      </c>
      <c r="D30" s="438">
        <v>13</v>
      </c>
      <c r="E30" s="460" t="s">
        <v>52</v>
      </c>
      <c r="F30" s="457">
        <v>20.8</v>
      </c>
      <c r="G30" s="438">
        <v>-1.5</v>
      </c>
      <c r="H30" s="461">
        <v>19.3</v>
      </c>
      <c r="I30" s="441" t="s">
        <v>67</v>
      </c>
    </row>
    <row r="31" spans="2:17">
      <c r="B31" s="455" t="s">
        <v>233</v>
      </c>
      <c r="C31" s="434" t="s">
        <v>279</v>
      </c>
      <c r="D31" s="438">
        <v>12</v>
      </c>
      <c r="E31" s="456" t="s">
        <v>42</v>
      </c>
      <c r="F31" s="457">
        <v>21.7</v>
      </c>
      <c r="G31" s="438">
        <v>-2</v>
      </c>
      <c r="H31" s="461">
        <v>19.7</v>
      </c>
      <c r="I31" s="441" t="s">
        <v>67</v>
      </c>
    </row>
    <row r="32" spans="2:17">
      <c r="B32" s="463" t="s">
        <v>234</v>
      </c>
      <c r="C32" s="464" t="s">
        <v>280</v>
      </c>
      <c r="D32" s="465">
        <v>10</v>
      </c>
      <c r="E32" s="466" t="s">
        <v>42</v>
      </c>
      <c r="F32" s="467">
        <v>23.6</v>
      </c>
      <c r="G32" s="465">
        <v>-3</v>
      </c>
      <c r="H32" s="439">
        <v>20.6</v>
      </c>
      <c r="I32" s="468"/>
    </row>
    <row r="33" spans="2:12">
      <c r="B33" s="463" t="s">
        <v>281</v>
      </c>
      <c r="C33" s="464" t="s">
        <v>282</v>
      </c>
      <c r="D33" s="465">
        <v>14</v>
      </c>
      <c r="E33" s="466" t="s">
        <v>40</v>
      </c>
      <c r="F33" s="467">
        <v>21.6</v>
      </c>
      <c r="G33" s="465">
        <v>-1</v>
      </c>
      <c r="H33" s="439">
        <v>20.6</v>
      </c>
      <c r="I33" s="468"/>
    </row>
    <row r="34" spans="2:12">
      <c r="B34" s="463" t="s">
        <v>283</v>
      </c>
      <c r="C34" s="464" t="s">
        <v>284</v>
      </c>
      <c r="D34" s="465">
        <v>12</v>
      </c>
      <c r="E34" s="466" t="s">
        <v>52</v>
      </c>
      <c r="F34" s="467">
        <v>22.8</v>
      </c>
      <c r="G34" s="465">
        <v>-2</v>
      </c>
      <c r="H34" s="439">
        <v>20.8</v>
      </c>
      <c r="I34" s="468"/>
    </row>
    <row r="35" spans="2:12">
      <c r="B35" s="463" t="s">
        <v>263</v>
      </c>
      <c r="C35" s="464" t="s">
        <v>285</v>
      </c>
      <c r="D35" s="465">
        <v>10</v>
      </c>
      <c r="E35" s="466" t="s">
        <v>40</v>
      </c>
      <c r="F35" s="467">
        <v>24.2</v>
      </c>
      <c r="G35" s="465">
        <v>-3</v>
      </c>
      <c r="H35" s="439">
        <v>21.2</v>
      </c>
      <c r="I35" s="468"/>
    </row>
    <row r="36" spans="2:12">
      <c r="B36" s="463" t="s">
        <v>265</v>
      </c>
      <c r="C36" s="464" t="s">
        <v>286</v>
      </c>
      <c r="D36" s="465">
        <v>10</v>
      </c>
      <c r="E36" s="466" t="s">
        <v>54</v>
      </c>
      <c r="F36" s="467">
        <v>24.2</v>
      </c>
      <c r="G36" s="465">
        <v>-3</v>
      </c>
      <c r="H36" s="439">
        <v>21.2</v>
      </c>
      <c r="I36" s="468"/>
    </row>
    <row r="37" spans="2:12">
      <c r="B37" s="463" t="s">
        <v>287</v>
      </c>
      <c r="C37" s="464" t="s">
        <v>288</v>
      </c>
      <c r="D37" s="465">
        <v>13</v>
      </c>
      <c r="E37" s="466" t="s">
        <v>52</v>
      </c>
      <c r="F37" s="467">
        <v>25.1</v>
      </c>
      <c r="G37" s="465">
        <v>-1.5</v>
      </c>
      <c r="H37" s="439">
        <v>23.6</v>
      </c>
      <c r="I37" s="468"/>
    </row>
    <row r="38" spans="2:12">
      <c r="B38" s="463" t="s">
        <v>289</v>
      </c>
      <c r="C38" s="464" t="s">
        <v>290</v>
      </c>
      <c r="D38" s="465">
        <v>13</v>
      </c>
      <c r="E38" s="466" t="s">
        <v>54</v>
      </c>
      <c r="F38" s="467">
        <v>30.3</v>
      </c>
      <c r="G38" s="465">
        <v>-1.5</v>
      </c>
      <c r="H38" s="439">
        <v>28.8</v>
      </c>
      <c r="I38" s="468"/>
    </row>
    <row r="39" spans="2:12">
      <c r="B39" s="463" t="s">
        <v>291</v>
      </c>
      <c r="C39" s="464" t="s">
        <v>292</v>
      </c>
      <c r="D39" s="465">
        <v>8</v>
      </c>
      <c r="E39" s="466" t="s">
        <v>54</v>
      </c>
      <c r="F39" s="467">
        <v>32.9</v>
      </c>
      <c r="G39" s="465">
        <v>-4</v>
      </c>
      <c r="H39" s="439">
        <v>28.9</v>
      </c>
      <c r="I39" s="468"/>
      <c r="L39" t="s">
        <v>67</v>
      </c>
    </row>
    <row r="40" spans="2:12">
      <c r="B40" s="463" t="s">
        <v>293</v>
      </c>
      <c r="C40" s="464" t="s">
        <v>294</v>
      </c>
      <c r="D40" s="465">
        <v>7</v>
      </c>
      <c r="E40" s="466" t="s">
        <v>54</v>
      </c>
      <c r="F40" s="467">
        <v>34.799999999999997</v>
      </c>
      <c r="G40" s="465">
        <v>-4.5</v>
      </c>
      <c r="H40" s="439">
        <v>30.3</v>
      </c>
      <c r="I40" s="468"/>
    </row>
    <row r="41" spans="2:12">
      <c r="B41" s="463" t="s">
        <v>295</v>
      </c>
      <c r="C41" s="464" t="s">
        <v>296</v>
      </c>
      <c r="D41" s="465">
        <v>14</v>
      </c>
      <c r="E41" s="466" t="s">
        <v>39</v>
      </c>
      <c r="F41" s="467"/>
      <c r="G41" s="465"/>
      <c r="H41" s="439" t="s">
        <v>46</v>
      </c>
      <c r="I41" s="468"/>
    </row>
    <row r="42" spans="2:12">
      <c r="B42" s="463" t="s">
        <v>297</v>
      </c>
      <c r="C42" s="464" t="s">
        <v>298</v>
      </c>
      <c r="D42" s="465">
        <v>12</v>
      </c>
      <c r="E42" s="466" t="s">
        <v>49</v>
      </c>
      <c r="F42" s="467"/>
      <c r="G42" s="465"/>
      <c r="H42" s="439" t="s">
        <v>46</v>
      </c>
      <c r="I42" s="468"/>
    </row>
    <row r="43" spans="2:12" ht="16" thickBot="1">
      <c r="B43" s="469" t="s">
        <v>299</v>
      </c>
      <c r="C43" s="470" t="s">
        <v>300</v>
      </c>
      <c r="D43" s="471">
        <v>10</v>
      </c>
      <c r="E43" s="472" t="s">
        <v>39</v>
      </c>
      <c r="F43" s="473" t="s">
        <v>67</v>
      </c>
      <c r="G43" s="471" t="s">
        <v>67</v>
      </c>
      <c r="H43" s="474" t="s">
        <v>267</v>
      </c>
      <c r="I43" s="475" t="s">
        <v>67</v>
      </c>
    </row>
    <row r="44" spans="2:12">
      <c r="B44" s="476"/>
      <c r="C44" s="477" t="s">
        <v>301</v>
      </c>
      <c r="D44" s="478"/>
      <c r="F44" s="479"/>
      <c r="G44" s="480" t="s">
        <v>302</v>
      </c>
      <c r="H44" s="481" t="s">
        <v>303</v>
      </c>
      <c r="I44" s="481"/>
    </row>
    <row r="45" spans="2:12">
      <c r="G45" s="482"/>
      <c r="H45" s="483" t="s">
        <v>67</v>
      </c>
    </row>
    <row r="46" spans="2:12">
      <c r="G46" s="482"/>
      <c r="H46" s="483"/>
    </row>
    <row r="47" spans="2:12" s="487" customFormat="1" ht="16" customHeight="1">
      <c r="B47" s="484" t="s">
        <v>304</v>
      </c>
      <c r="C47" s="484"/>
      <c r="D47" s="484"/>
      <c r="E47" s="484"/>
      <c r="F47" s="484"/>
      <c r="G47" s="484"/>
      <c r="H47" s="484"/>
      <c r="I47" s="485"/>
      <c r="J47" s="485"/>
      <c r="K47" s="485"/>
      <c r="L47" s="486"/>
    </row>
    <row r="48" spans="2:12" s="487" customFormat="1" ht="16" customHeight="1">
      <c r="B48" s="488" t="s">
        <v>305</v>
      </c>
      <c r="C48" s="488"/>
      <c r="D48" s="488"/>
      <c r="E48" s="488"/>
      <c r="F48" s="488"/>
      <c r="G48" s="488"/>
      <c r="H48" s="488"/>
      <c r="I48" s="485"/>
      <c r="J48" s="485"/>
      <c r="K48" s="485"/>
      <c r="L48" s="486"/>
    </row>
    <row r="49" spans="2:12" s="487" customFormat="1" ht="16" customHeight="1" thickBot="1">
      <c r="B49" s="485"/>
      <c r="C49" s="485"/>
      <c r="D49" s="485"/>
      <c r="E49" s="485"/>
      <c r="F49" s="485"/>
      <c r="G49" s="485"/>
      <c r="H49" s="485"/>
      <c r="I49" s="485"/>
      <c r="J49" s="485"/>
      <c r="K49" s="485"/>
      <c r="L49" s="486"/>
    </row>
    <row r="50" spans="2:12" s="487" customFormat="1" ht="16" customHeight="1" thickBot="1">
      <c r="B50" s="489"/>
      <c r="C50" s="490" t="s">
        <v>306</v>
      </c>
      <c r="D50" s="491"/>
      <c r="E50" s="491"/>
      <c r="F50" s="491"/>
      <c r="G50" s="491"/>
      <c r="H50" s="491"/>
      <c r="I50" s="485"/>
      <c r="J50" s="485"/>
      <c r="K50" s="485"/>
      <c r="L50" s="486"/>
    </row>
    <row r="51" spans="2:12" ht="16" thickBot="1">
      <c r="C51" s="492" t="s">
        <v>307</v>
      </c>
      <c r="D51" s="493" t="s">
        <v>308</v>
      </c>
      <c r="E51" s="493"/>
      <c r="F51" s="493" t="s">
        <v>309</v>
      </c>
      <c r="G51" s="493"/>
      <c r="H51" s="493"/>
    </row>
    <row r="52" spans="2:12">
      <c r="C52" s="494" t="s">
        <v>310</v>
      </c>
      <c r="D52" s="495" t="s">
        <v>311</v>
      </c>
      <c r="E52" s="496"/>
      <c r="F52" s="496" t="s">
        <v>312</v>
      </c>
      <c r="G52" s="496"/>
      <c r="H52" s="496"/>
    </row>
    <row r="53" spans="2:12">
      <c r="C53" s="497" t="s">
        <v>313</v>
      </c>
      <c r="D53" s="498" t="s">
        <v>314</v>
      </c>
      <c r="E53" s="498"/>
      <c r="F53" s="498" t="s">
        <v>315</v>
      </c>
      <c r="G53" s="498"/>
      <c r="H53" s="498"/>
    </row>
    <row r="54" spans="2:12" ht="16" thickBot="1">
      <c r="C54" s="499" t="s">
        <v>316</v>
      </c>
      <c r="D54" s="500" t="s">
        <v>317</v>
      </c>
      <c r="E54" s="500"/>
      <c r="F54" s="500" t="s">
        <v>318</v>
      </c>
      <c r="G54" s="500"/>
      <c r="H54" s="500"/>
    </row>
    <row r="55" spans="2:12">
      <c r="B55" s="443" t="s">
        <v>67</v>
      </c>
      <c r="C55" s="443" t="s">
        <v>67</v>
      </c>
    </row>
    <row r="56" spans="2:12">
      <c r="C56" s="443" t="s">
        <v>67</v>
      </c>
    </row>
    <row r="66" spans="9:15" ht="16">
      <c r="I66" s="501"/>
      <c r="J66" s="501"/>
      <c r="K66" s="501"/>
      <c r="L66" s="501"/>
      <c r="M66" s="501"/>
      <c r="N66" s="501"/>
      <c r="O66" s="502"/>
    </row>
  </sheetData>
  <mergeCells count="17">
    <mergeCell ref="D53:E53"/>
    <mergeCell ref="F53:H53"/>
    <mergeCell ref="D54:E54"/>
    <mergeCell ref="F54:H54"/>
    <mergeCell ref="B47:H47"/>
    <mergeCell ref="B48:H48"/>
    <mergeCell ref="C50:H50"/>
    <mergeCell ref="D51:E51"/>
    <mergeCell ref="F51:H51"/>
    <mergeCell ref="D52:E52"/>
    <mergeCell ref="F52:H52"/>
    <mergeCell ref="B1:H1"/>
    <mergeCell ref="B2:H2"/>
    <mergeCell ref="B3:E3"/>
    <mergeCell ref="F3:H3"/>
    <mergeCell ref="B5:I5"/>
    <mergeCell ref="B21:I2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721BB-5918-0346-AEB9-6620A3684B9E}">
  <dimension ref="A1:M52"/>
  <sheetViews>
    <sheetView tabSelected="1" workbookViewId="0">
      <selection activeCell="P25" sqref="P25"/>
    </sheetView>
  </sheetViews>
  <sheetFormatPr baseColWidth="10" defaultColWidth="8.83203125" defaultRowHeight="15"/>
  <cols>
    <col min="1" max="1" width="6.33203125" customWidth="1"/>
    <col min="2" max="2" width="5" customWidth="1"/>
    <col min="3" max="3" width="20.1640625" customWidth="1"/>
    <col min="4" max="4" width="9.33203125" bestFit="1" customWidth="1"/>
    <col min="5" max="5" width="7.83203125" customWidth="1"/>
    <col min="6" max="6" width="20.5" customWidth="1"/>
    <col min="7" max="7" width="9.33203125" customWidth="1"/>
    <col min="8" max="8" width="6.1640625" customWidth="1"/>
    <col min="9" max="9" width="25.6640625" bestFit="1" customWidth="1"/>
    <col min="13" max="13" width="17.6640625" customWidth="1"/>
  </cols>
  <sheetData>
    <row r="1" spans="1:13">
      <c r="A1" s="503"/>
      <c r="B1" s="503"/>
      <c r="C1" s="503"/>
      <c r="D1" s="503"/>
      <c r="E1" s="503"/>
      <c r="F1" s="503"/>
      <c r="G1" s="503"/>
      <c r="H1" s="503"/>
      <c r="I1" s="503"/>
    </row>
    <row r="2" spans="1:13">
      <c r="A2" s="504" t="s">
        <v>319</v>
      </c>
      <c r="B2" s="504"/>
      <c r="C2" s="504"/>
      <c r="D2" s="504"/>
      <c r="E2" s="504"/>
      <c r="F2" s="504"/>
      <c r="G2" s="504"/>
      <c r="H2" s="504"/>
      <c r="I2" s="504"/>
      <c r="J2" s="504"/>
      <c r="K2" s="504"/>
      <c r="L2" s="504"/>
      <c r="M2" s="504"/>
    </row>
    <row r="3" spans="1:13">
      <c r="A3" s="503" t="s">
        <v>320</v>
      </c>
      <c r="B3" s="503"/>
      <c r="C3" s="503"/>
      <c r="D3" s="503"/>
      <c r="E3" s="503"/>
      <c r="F3" s="503"/>
      <c r="G3" s="503"/>
      <c r="H3" s="503"/>
      <c r="I3" s="503"/>
      <c r="J3" s="503"/>
      <c r="K3" s="503"/>
      <c r="L3" s="503"/>
      <c r="M3" s="503"/>
    </row>
    <row r="4" spans="1:13" ht="16" thickBot="1">
      <c r="A4" s="505"/>
      <c r="B4" s="505"/>
      <c r="C4" s="505"/>
      <c r="D4" s="505"/>
      <c r="E4" s="505"/>
      <c r="F4" s="505"/>
      <c r="G4" s="505"/>
      <c r="H4" s="505"/>
      <c r="I4" s="505"/>
      <c r="J4" s="505"/>
      <c r="K4" s="505"/>
      <c r="L4" s="505"/>
      <c r="M4" s="505"/>
    </row>
    <row r="5" spans="1:13">
      <c r="A5" s="506" t="s">
        <v>321</v>
      </c>
      <c r="B5" s="507" t="s">
        <v>322</v>
      </c>
      <c r="C5" s="507" t="s">
        <v>323</v>
      </c>
      <c r="D5" s="507" t="s">
        <v>242</v>
      </c>
      <c r="E5" s="507" t="s">
        <v>324</v>
      </c>
      <c r="F5" s="507" t="s">
        <v>325</v>
      </c>
      <c r="G5" s="507" t="s">
        <v>242</v>
      </c>
      <c r="H5" s="507" t="s">
        <v>324</v>
      </c>
      <c r="I5" s="508" t="s">
        <v>326</v>
      </c>
      <c r="J5" s="507" t="s">
        <v>242</v>
      </c>
      <c r="K5" s="509" t="s">
        <v>324</v>
      </c>
      <c r="L5" s="510" t="s">
        <v>327</v>
      </c>
      <c r="M5" s="510" t="s">
        <v>328</v>
      </c>
    </row>
    <row r="6" spans="1:13" ht="16" thickBot="1">
      <c r="A6" s="511"/>
      <c r="B6" s="512" t="s">
        <v>329</v>
      </c>
      <c r="C6" s="512" t="s">
        <v>330</v>
      </c>
      <c r="D6" s="513"/>
      <c r="E6" s="512" t="s">
        <v>331</v>
      </c>
      <c r="F6" s="512" t="s">
        <v>332</v>
      </c>
      <c r="G6" s="513"/>
      <c r="H6" s="512" t="s">
        <v>331</v>
      </c>
      <c r="I6" s="514" t="s">
        <v>333</v>
      </c>
      <c r="J6" s="513"/>
      <c r="K6" s="515" t="s">
        <v>331</v>
      </c>
      <c r="L6" s="516"/>
      <c r="M6" s="517" t="s">
        <v>334</v>
      </c>
    </row>
    <row r="7" spans="1:13">
      <c r="A7" s="494">
        <v>2001</v>
      </c>
      <c r="B7" s="518" t="s">
        <v>335</v>
      </c>
      <c r="C7" s="518" t="s">
        <v>43</v>
      </c>
      <c r="D7" s="519">
        <v>154.76</v>
      </c>
      <c r="E7" s="518">
        <v>12</v>
      </c>
      <c r="F7" s="518" t="s">
        <v>43</v>
      </c>
      <c r="G7" s="518">
        <v>187.23</v>
      </c>
      <c r="H7" s="518">
        <v>6</v>
      </c>
      <c r="I7" s="520"/>
      <c r="J7" s="518"/>
      <c r="K7" s="521"/>
      <c r="L7" s="522">
        <f>SUM(E7,H7,K7)</f>
        <v>18</v>
      </c>
      <c r="M7" s="522" t="s">
        <v>54</v>
      </c>
    </row>
    <row r="8" spans="1:13">
      <c r="A8" s="523">
        <v>2002</v>
      </c>
      <c r="B8" s="524" t="s">
        <v>336</v>
      </c>
      <c r="C8" s="524" t="s">
        <v>43</v>
      </c>
      <c r="D8" s="525">
        <v>151.96</v>
      </c>
      <c r="E8" s="524">
        <v>10</v>
      </c>
      <c r="F8" s="524" t="s">
        <v>48</v>
      </c>
      <c r="G8" s="524">
        <v>163.22</v>
      </c>
      <c r="H8" s="524">
        <v>5</v>
      </c>
      <c r="I8" s="526"/>
      <c r="J8" s="524"/>
      <c r="K8" s="527"/>
      <c r="L8" s="528">
        <f>SUM(E8,H8,K8)</f>
        <v>15</v>
      </c>
      <c r="M8" s="528" t="s">
        <v>337</v>
      </c>
    </row>
    <row r="9" spans="1:13">
      <c r="A9" s="497">
        <v>2003</v>
      </c>
      <c r="B9" s="529" t="s">
        <v>338</v>
      </c>
      <c r="C9" s="529" t="s">
        <v>43</v>
      </c>
      <c r="D9" s="530">
        <v>151</v>
      </c>
      <c r="E9" s="529">
        <v>8</v>
      </c>
      <c r="F9" s="529" t="s">
        <v>339</v>
      </c>
      <c r="G9" s="529">
        <v>165.1</v>
      </c>
      <c r="H9" s="529">
        <v>4</v>
      </c>
      <c r="I9" s="531"/>
      <c r="J9" s="529"/>
      <c r="K9" s="532"/>
      <c r="L9" s="528">
        <f>SUM(E9,H9,K9)</f>
        <v>12</v>
      </c>
      <c r="M9" s="528" t="s">
        <v>43</v>
      </c>
    </row>
    <row r="10" spans="1:13">
      <c r="A10" s="523">
        <v>2004</v>
      </c>
      <c r="B10" s="524" t="s">
        <v>340</v>
      </c>
      <c r="C10" s="533" t="s">
        <v>339</v>
      </c>
      <c r="D10" s="534">
        <v>102.5</v>
      </c>
      <c r="E10" s="529">
        <v>6</v>
      </c>
      <c r="F10" s="529" t="s">
        <v>48</v>
      </c>
      <c r="G10" s="534">
        <v>132.24</v>
      </c>
      <c r="H10" s="529">
        <v>4</v>
      </c>
      <c r="I10" s="531"/>
      <c r="J10" s="534"/>
      <c r="K10" s="532"/>
      <c r="L10" s="528">
        <f>SUM(E10,H10,K10)</f>
        <v>10</v>
      </c>
      <c r="M10" s="528" t="s">
        <v>48</v>
      </c>
    </row>
    <row r="11" spans="1:13">
      <c r="A11" s="497">
        <v>2005</v>
      </c>
      <c r="B11" s="529" t="s">
        <v>341</v>
      </c>
      <c r="C11" s="529" t="s">
        <v>339</v>
      </c>
      <c r="D11" s="534">
        <v>114</v>
      </c>
      <c r="E11" s="529">
        <v>9</v>
      </c>
      <c r="F11" s="529" t="s">
        <v>48</v>
      </c>
      <c r="G11" s="534">
        <v>125.1</v>
      </c>
      <c r="H11" s="529">
        <v>6</v>
      </c>
      <c r="I11" s="529" t="s">
        <v>342</v>
      </c>
      <c r="J11" s="534">
        <v>206</v>
      </c>
      <c r="K11" s="532">
        <v>3</v>
      </c>
      <c r="L11" s="528">
        <v>18</v>
      </c>
      <c r="M11" s="528" t="s">
        <v>343</v>
      </c>
    </row>
    <row r="12" spans="1:13">
      <c r="A12" s="523">
        <v>2006</v>
      </c>
      <c r="B12" s="524" t="s">
        <v>344</v>
      </c>
      <c r="C12" s="533" t="s">
        <v>345</v>
      </c>
      <c r="D12" s="534">
        <v>114.4</v>
      </c>
      <c r="E12" s="529">
        <v>10</v>
      </c>
      <c r="F12" s="524" t="s">
        <v>346</v>
      </c>
      <c r="G12" s="534">
        <v>119.1</v>
      </c>
      <c r="H12" s="529">
        <v>6</v>
      </c>
      <c r="I12" s="524" t="s">
        <v>347</v>
      </c>
      <c r="J12" s="534">
        <v>203.2</v>
      </c>
      <c r="K12" s="532">
        <v>3</v>
      </c>
      <c r="L12" s="528">
        <f t="shared" ref="L12:L22" si="0">SUM(E12,H12,K12)</f>
        <v>19</v>
      </c>
      <c r="M12" s="528" t="s">
        <v>348</v>
      </c>
    </row>
    <row r="13" spans="1:13">
      <c r="A13" s="497">
        <v>2007</v>
      </c>
      <c r="B13" s="529" t="s">
        <v>349</v>
      </c>
      <c r="C13" s="533" t="s">
        <v>41</v>
      </c>
      <c r="D13" s="534">
        <v>104</v>
      </c>
      <c r="E13" s="529">
        <v>10</v>
      </c>
      <c r="F13" s="529" t="s">
        <v>346</v>
      </c>
      <c r="G13" s="534">
        <v>108.1</v>
      </c>
      <c r="H13" s="529">
        <v>8</v>
      </c>
      <c r="I13" s="529" t="s">
        <v>347</v>
      </c>
      <c r="J13" s="534">
        <v>90.9</v>
      </c>
      <c r="K13" s="532">
        <v>5</v>
      </c>
      <c r="L13" s="528">
        <f t="shared" si="0"/>
        <v>23</v>
      </c>
      <c r="M13" s="528" t="s">
        <v>350</v>
      </c>
    </row>
    <row r="14" spans="1:13">
      <c r="A14" s="523">
        <v>2008</v>
      </c>
      <c r="B14" s="529" t="s">
        <v>351</v>
      </c>
      <c r="C14" s="535" t="s">
        <v>345</v>
      </c>
      <c r="D14" s="536">
        <v>105.9</v>
      </c>
      <c r="E14" s="535">
        <v>11</v>
      </c>
      <c r="F14" s="535" t="s">
        <v>346</v>
      </c>
      <c r="G14" s="536">
        <v>110.6</v>
      </c>
      <c r="H14" s="535">
        <v>4</v>
      </c>
      <c r="I14" s="535" t="s">
        <v>352</v>
      </c>
      <c r="J14" s="536">
        <v>98.2</v>
      </c>
      <c r="K14" s="537">
        <v>6</v>
      </c>
      <c r="L14" s="528">
        <f t="shared" si="0"/>
        <v>21</v>
      </c>
      <c r="M14" s="528" t="s">
        <v>43</v>
      </c>
    </row>
    <row r="15" spans="1:13">
      <c r="A15" s="538">
        <v>2009</v>
      </c>
      <c r="B15" s="535" t="s">
        <v>353</v>
      </c>
      <c r="C15" s="535" t="s">
        <v>354</v>
      </c>
      <c r="D15" s="535">
        <v>108.7</v>
      </c>
      <c r="E15" s="535">
        <v>10</v>
      </c>
      <c r="F15" s="535" t="s">
        <v>346</v>
      </c>
      <c r="G15" s="535">
        <v>113.1</v>
      </c>
      <c r="H15" s="535">
        <v>3</v>
      </c>
      <c r="I15" s="535" t="s">
        <v>355</v>
      </c>
      <c r="J15" s="535">
        <v>90.5</v>
      </c>
      <c r="K15" s="537">
        <v>7</v>
      </c>
      <c r="L15" s="528">
        <f t="shared" si="0"/>
        <v>20</v>
      </c>
      <c r="M15" s="528" t="s">
        <v>42</v>
      </c>
    </row>
    <row r="16" spans="1:13">
      <c r="A16" s="538">
        <v>2010</v>
      </c>
      <c r="B16" s="535" t="s">
        <v>356</v>
      </c>
      <c r="C16" s="535" t="s">
        <v>354</v>
      </c>
      <c r="D16" s="535">
        <v>97.3</v>
      </c>
      <c r="E16" s="535">
        <v>9</v>
      </c>
      <c r="F16" s="535" t="s">
        <v>346</v>
      </c>
      <c r="G16" s="535">
        <v>100.7</v>
      </c>
      <c r="H16" s="535">
        <v>5</v>
      </c>
      <c r="I16" s="535" t="s">
        <v>357</v>
      </c>
      <c r="J16" s="535">
        <v>82.9</v>
      </c>
      <c r="K16" s="537">
        <v>8</v>
      </c>
      <c r="L16" s="528">
        <f t="shared" si="0"/>
        <v>22</v>
      </c>
      <c r="M16" s="528" t="s">
        <v>43</v>
      </c>
    </row>
    <row r="17" spans="1:13">
      <c r="A17" s="538">
        <v>2011</v>
      </c>
      <c r="B17" s="535" t="s">
        <v>358</v>
      </c>
      <c r="C17" s="535" t="s">
        <v>354</v>
      </c>
      <c r="D17" s="535">
        <v>131.5</v>
      </c>
      <c r="E17" s="535">
        <v>9</v>
      </c>
      <c r="F17" s="535" t="s">
        <v>346</v>
      </c>
      <c r="G17" s="535">
        <v>122.5</v>
      </c>
      <c r="H17" s="535">
        <v>6</v>
      </c>
      <c r="I17" s="535" t="s">
        <v>357</v>
      </c>
      <c r="J17" s="535">
        <v>82.7</v>
      </c>
      <c r="K17" s="537">
        <v>9</v>
      </c>
      <c r="L17" s="528">
        <f t="shared" si="0"/>
        <v>24</v>
      </c>
      <c r="M17" s="528" t="s">
        <v>52</v>
      </c>
    </row>
    <row r="18" spans="1:13">
      <c r="A18" s="497">
        <v>2012</v>
      </c>
      <c r="B18" s="529" t="s">
        <v>359</v>
      </c>
      <c r="C18" s="529" t="s">
        <v>354</v>
      </c>
      <c r="D18" s="534">
        <v>125</v>
      </c>
      <c r="E18" s="529">
        <v>7</v>
      </c>
      <c r="F18" s="529" t="s">
        <v>346</v>
      </c>
      <c r="G18" s="534">
        <v>109</v>
      </c>
      <c r="H18" s="529">
        <v>6</v>
      </c>
      <c r="I18" s="529" t="s">
        <v>360</v>
      </c>
      <c r="J18" s="534">
        <v>86.1</v>
      </c>
      <c r="K18" s="532">
        <v>9</v>
      </c>
      <c r="L18" s="528">
        <f t="shared" si="0"/>
        <v>22</v>
      </c>
      <c r="M18" s="528" t="s">
        <v>41</v>
      </c>
    </row>
    <row r="19" spans="1:13" ht="16" thickBot="1">
      <c r="A19" s="538">
        <v>2013</v>
      </c>
      <c r="B19" s="535" t="s">
        <v>361</v>
      </c>
      <c r="C19" s="535" t="s">
        <v>345</v>
      </c>
      <c r="D19" s="539">
        <v>141</v>
      </c>
      <c r="E19" s="535">
        <v>4</v>
      </c>
      <c r="F19" s="535" t="s">
        <v>346</v>
      </c>
      <c r="G19" s="539">
        <v>138.1</v>
      </c>
      <c r="H19" s="535">
        <v>5</v>
      </c>
      <c r="I19" s="535" t="s">
        <v>352</v>
      </c>
      <c r="J19" s="539">
        <v>119.7</v>
      </c>
      <c r="K19" s="537">
        <v>13</v>
      </c>
      <c r="L19" s="540">
        <f t="shared" si="0"/>
        <v>22</v>
      </c>
      <c r="M19" s="540" t="s">
        <v>362</v>
      </c>
    </row>
    <row r="20" spans="1:13">
      <c r="A20" s="494">
        <v>2014</v>
      </c>
      <c r="B20" s="518" t="s">
        <v>363</v>
      </c>
      <c r="C20" s="518" t="s">
        <v>364</v>
      </c>
      <c r="D20" s="541">
        <v>1048.0930000000001</v>
      </c>
      <c r="E20" s="518">
        <v>6</v>
      </c>
      <c r="F20" s="518" t="s">
        <v>364</v>
      </c>
      <c r="G20" s="542">
        <v>1049.519</v>
      </c>
      <c r="H20" s="518">
        <v>5</v>
      </c>
      <c r="I20" s="518" t="s">
        <v>365</v>
      </c>
      <c r="J20" s="542">
        <v>1025.8920000000001</v>
      </c>
      <c r="K20" s="521">
        <v>10</v>
      </c>
      <c r="L20" s="522">
        <f t="shared" si="0"/>
        <v>21</v>
      </c>
      <c r="M20" s="522" t="s">
        <v>43</v>
      </c>
    </row>
    <row r="21" spans="1:13">
      <c r="A21" s="497">
        <v>2015</v>
      </c>
      <c r="B21" s="529" t="s">
        <v>366</v>
      </c>
      <c r="C21" s="529" t="s">
        <v>364</v>
      </c>
      <c r="D21" s="543">
        <v>1037.7070000000001</v>
      </c>
      <c r="E21" s="529">
        <v>8</v>
      </c>
      <c r="F21" s="529" t="s">
        <v>364</v>
      </c>
      <c r="G21" s="543">
        <v>1048.7070000000001</v>
      </c>
      <c r="H21" s="529">
        <v>6</v>
      </c>
      <c r="I21" s="529" t="s">
        <v>367</v>
      </c>
      <c r="J21" s="543">
        <v>1008.631</v>
      </c>
      <c r="K21" s="532">
        <v>10</v>
      </c>
      <c r="L21" s="528">
        <f t="shared" si="0"/>
        <v>24</v>
      </c>
      <c r="M21" s="528" t="s">
        <v>348</v>
      </c>
    </row>
    <row r="22" spans="1:13">
      <c r="A22" s="497">
        <v>2016</v>
      </c>
      <c r="B22" s="529" t="s">
        <v>368</v>
      </c>
      <c r="C22" s="529" t="s">
        <v>364</v>
      </c>
      <c r="D22" s="530">
        <v>1047.8900000000001</v>
      </c>
      <c r="E22" s="529">
        <v>8</v>
      </c>
      <c r="F22" s="529" t="s">
        <v>369</v>
      </c>
      <c r="G22" s="530">
        <v>1034.8399999999999</v>
      </c>
      <c r="H22" s="529">
        <v>5</v>
      </c>
      <c r="I22" s="529" t="s">
        <v>367</v>
      </c>
      <c r="J22" s="530">
        <v>1006</v>
      </c>
      <c r="K22" s="532">
        <v>12</v>
      </c>
      <c r="L22" s="528">
        <f t="shared" si="0"/>
        <v>25</v>
      </c>
      <c r="M22" s="528" t="s">
        <v>43</v>
      </c>
    </row>
    <row r="23" spans="1:13">
      <c r="A23" s="497">
        <v>2017</v>
      </c>
      <c r="B23" s="529" t="s">
        <v>370</v>
      </c>
      <c r="C23" s="529" t="s">
        <v>364</v>
      </c>
      <c r="D23" s="530">
        <v>1040.25</v>
      </c>
      <c r="E23" s="529">
        <v>10</v>
      </c>
      <c r="F23" s="529" t="s">
        <v>364</v>
      </c>
      <c r="G23" s="530">
        <v>1029.99</v>
      </c>
      <c r="H23" s="529">
        <v>5</v>
      </c>
      <c r="I23" s="529" t="s">
        <v>371</v>
      </c>
      <c r="J23" s="530">
        <v>1015.18</v>
      </c>
      <c r="K23" s="532">
        <v>8</v>
      </c>
      <c r="L23" s="528">
        <f>SUM(E23,H23,K23)</f>
        <v>23</v>
      </c>
      <c r="M23" s="528" t="s">
        <v>42</v>
      </c>
    </row>
    <row r="24" spans="1:13">
      <c r="A24" s="497">
        <v>2018</v>
      </c>
      <c r="B24" s="529" t="s">
        <v>372</v>
      </c>
      <c r="C24" s="529" t="s">
        <v>373</v>
      </c>
      <c r="D24" s="530">
        <v>1044.97</v>
      </c>
      <c r="E24" s="529">
        <v>6</v>
      </c>
      <c r="F24" s="529" t="s">
        <v>364</v>
      </c>
      <c r="G24" s="530">
        <v>1039.43</v>
      </c>
      <c r="H24" s="529">
        <v>3</v>
      </c>
      <c r="I24" s="529" t="s">
        <v>374</v>
      </c>
      <c r="J24" s="530">
        <v>1014.51</v>
      </c>
      <c r="K24" s="532">
        <v>11</v>
      </c>
      <c r="L24" s="528">
        <f>SUM(E24,H24,K24)</f>
        <v>20</v>
      </c>
      <c r="M24" s="528" t="s">
        <v>52</v>
      </c>
    </row>
    <row r="25" spans="1:13">
      <c r="A25" s="497">
        <v>2019</v>
      </c>
      <c r="B25" s="529" t="s">
        <v>375</v>
      </c>
      <c r="C25" s="529" t="s">
        <v>364</v>
      </c>
      <c r="D25" s="530">
        <v>1047.33</v>
      </c>
      <c r="E25" s="529">
        <v>5</v>
      </c>
      <c r="F25" s="529" t="s">
        <v>364</v>
      </c>
      <c r="G25" s="530">
        <v>1047.01</v>
      </c>
      <c r="H25" s="529">
        <v>3</v>
      </c>
      <c r="I25" s="529" t="s">
        <v>376</v>
      </c>
      <c r="J25" s="530">
        <v>1003.24</v>
      </c>
      <c r="K25" s="532">
        <v>12</v>
      </c>
      <c r="L25" s="528">
        <f>SUM(E25,H25,K25)</f>
        <v>20</v>
      </c>
      <c r="M25" s="528" t="s">
        <v>54</v>
      </c>
    </row>
    <row r="26" spans="1:13" ht="16" thickBot="1">
      <c r="A26" s="538">
        <v>2022</v>
      </c>
      <c r="B26" s="535" t="s">
        <v>377</v>
      </c>
      <c r="C26" s="535" t="s">
        <v>364</v>
      </c>
      <c r="D26" s="536">
        <v>1023.63</v>
      </c>
      <c r="E26" s="535">
        <v>3</v>
      </c>
      <c r="F26" s="535" t="s">
        <v>346</v>
      </c>
      <c r="G26" s="536">
        <v>1044.2</v>
      </c>
      <c r="H26" s="535">
        <v>1</v>
      </c>
      <c r="I26" s="535" t="s">
        <v>378</v>
      </c>
      <c r="J26" s="536">
        <v>897.58</v>
      </c>
      <c r="K26" s="537">
        <v>3</v>
      </c>
      <c r="L26" s="540">
        <f t="shared" ref="L26:L29" si="1">SUM(E26,H26,K26)</f>
        <v>7</v>
      </c>
      <c r="M26" s="540" t="s">
        <v>54</v>
      </c>
    </row>
    <row r="27" spans="1:13">
      <c r="A27" s="494">
        <v>2023</v>
      </c>
      <c r="B27" s="518" t="s">
        <v>379</v>
      </c>
      <c r="C27" s="518" t="s">
        <v>346</v>
      </c>
      <c r="D27" s="519">
        <v>1037.1199999999999</v>
      </c>
      <c r="E27" s="518">
        <v>6</v>
      </c>
      <c r="F27" s="518" t="s">
        <v>346</v>
      </c>
      <c r="G27" s="519">
        <v>1011.83</v>
      </c>
      <c r="H27" s="518">
        <v>4</v>
      </c>
      <c r="I27" s="518" t="s">
        <v>380</v>
      </c>
      <c r="J27" s="519">
        <v>1000.5</v>
      </c>
      <c r="K27" s="521">
        <v>3</v>
      </c>
      <c r="L27" s="522">
        <f t="shared" si="1"/>
        <v>13</v>
      </c>
      <c r="M27" s="522" t="s">
        <v>45</v>
      </c>
    </row>
    <row r="28" spans="1:13">
      <c r="A28" s="497">
        <v>2024</v>
      </c>
      <c r="B28" s="529" t="s">
        <v>381</v>
      </c>
      <c r="C28" s="529" t="s">
        <v>382</v>
      </c>
      <c r="D28" s="544">
        <v>1050.45</v>
      </c>
      <c r="E28" s="529">
        <v>8</v>
      </c>
      <c r="F28" s="529" t="s">
        <v>383</v>
      </c>
      <c r="G28" s="530">
        <v>1041.68</v>
      </c>
      <c r="H28" s="529">
        <v>6</v>
      </c>
      <c r="I28" s="529"/>
      <c r="J28" s="530"/>
      <c r="K28" s="532"/>
      <c r="L28" s="528">
        <f t="shared" si="1"/>
        <v>14</v>
      </c>
      <c r="M28" s="528" t="s">
        <v>52</v>
      </c>
    </row>
    <row r="29" spans="1:13">
      <c r="A29" s="538">
        <v>2025</v>
      </c>
      <c r="B29" s="535" t="s">
        <v>384</v>
      </c>
      <c r="C29" s="535" t="s">
        <v>43</v>
      </c>
      <c r="D29" s="536">
        <v>1046.6099999999999</v>
      </c>
      <c r="E29" s="535">
        <v>9</v>
      </c>
      <c r="F29" s="535" t="s">
        <v>43</v>
      </c>
      <c r="G29" s="536">
        <v>1046.23</v>
      </c>
      <c r="H29" s="535">
        <v>7</v>
      </c>
      <c r="I29" s="535"/>
      <c r="J29" s="536"/>
      <c r="K29" s="537"/>
      <c r="L29" s="540">
        <f t="shared" si="1"/>
        <v>16</v>
      </c>
      <c r="M29" s="540" t="s">
        <v>48</v>
      </c>
    </row>
    <row r="30" spans="1:13" ht="16" thickBot="1">
      <c r="A30" s="499">
        <v>2026</v>
      </c>
      <c r="B30" s="545" t="s">
        <v>385</v>
      </c>
      <c r="C30" s="545" t="s">
        <v>43</v>
      </c>
      <c r="D30" s="546">
        <v>1047.43</v>
      </c>
      <c r="E30" s="545">
        <v>7</v>
      </c>
      <c r="F30" s="545" t="s">
        <v>43</v>
      </c>
      <c r="G30" s="546">
        <v>1029.8</v>
      </c>
      <c r="H30" s="545">
        <v>4</v>
      </c>
      <c r="I30" s="545"/>
      <c r="J30" s="546"/>
      <c r="K30" s="547"/>
      <c r="L30" s="548">
        <v>11</v>
      </c>
      <c r="M30" s="548" t="s">
        <v>386</v>
      </c>
    </row>
    <row r="31" spans="1:13">
      <c r="A31" s="549" t="s">
        <v>67</v>
      </c>
      <c r="B31" s="549"/>
      <c r="C31" s="549"/>
      <c r="I31" s="443" t="s">
        <v>67</v>
      </c>
    </row>
    <row r="32" spans="1:13">
      <c r="A32" s="549" t="s">
        <v>387</v>
      </c>
      <c r="B32" s="549"/>
      <c r="C32" s="549"/>
      <c r="D32" s="549"/>
      <c r="E32" s="549"/>
      <c r="F32" s="549"/>
      <c r="G32" s="549"/>
      <c r="H32" s="549"/>
      <c r="I32" s="549"/>
      <c r="J32" s="549"/>
      <c r="K32" s="549"/>
      <c r="L32" s="549"/>
      <c r="M32" s="483"/>
    </row>
    <row r="33" spans="1:13">
      <c r="A33" s="549" t="s">
        <v>388</v>
      </c>
      <c r="B33" s="549"/>
      <c r="C33" s="549"/>
      <c r="D33" s="549"/>
      <c r="E33" s="549"/>
      <c r="F33" s="549"/>
      <c r="G33" s="549"/>
      <c r="H33" s="549"/>
      <c r="I33" s="549"/>
      <c r="J33" s="549"/>
      <c r="K33" s="549"/>
      <c r="L33" s="549"/>
      <c r="M33" s="483"/>
    </row>
    <row r="34" spans="1:13">
      <c r="A34" s="550" t="s">
        <v>389</v>
      </c>
      <c r="B34" s="550"/>
      <c r="C34" s="550"/>
      <c r="D34" s="550"/>
      <c r="E34" s="550"/>
      <c r="F34" s="550"/>
      <c r="G34" s="550"/>
      <c r="H34" s="550"/>
      <c r="I34" s="550"/>
      <c r="J34" s="550"/>
      <c r="K34" s="550"/>
      <c r="L34" s="550"/>
      <c r="M34" s="443"/>
    </row>
    <row r="35" spans="1:13">
      <c r="A35" s="549" t="s">
        <v>390</v>
      </c>
      <c r="B35" s="549"/>
      <c r="C35" s="549"/>
      <c r="D35" s="549"/>
      <c r="E35" s="549"/>
      <c r="F35" s="549"/>
      <c r="G35" s="549"/>
      <c r="H35" s="549"/>
      <c r="I35" s="549"/>
      <c r="J35" s="549"/>
      <c r="K35" s="549"/>
      <c r="L35" s="549"/>
      <c r="M35" s="549"/>
    </row>
    <row r="36" spans="1:13">
      <c r="A36" t="s">
        <v>391</v>
      </c>
    </row>
    <row r="38" spans="1:13" ht="16" thickBot="1">
      <c r="D38" s="551" t="s">
        <v>392</v>
      </c>
      <c r="E38" s="551"/>
      <c r="F38" s="551"/>
      <c r="G38" s="551"/>
      <c r="H38" s="551"/>
      <c r="I38" s="551"/>
      <c r="J38" s="551"/>
      <c r="K38" s="551"/>
      <c r="L38" s="551"/>
    </row>
    <row r="39" spans="1:13">
      <c r="D39" s="552" t="s">
        <v>321</v>
      </c>
      <c r="E39" s="553" t="s">
        <v>393</v>
      </c>
      <c r="F39" s="507" t="s">
        <v>394</v>
      </c>
      <c r="G39" s="507" t="s">
        <v>242</v>
      </c>
      <c r="H39" s="507" t="s">
        <v>324</v>
      </c>
      <c r="I39" s="507" t="s">
        <v>395</v>
      </c>
      <c r="J39" s="507" t="s">
        <v>242</v>
      </c>
      <c r="K39" s="509" t="s">
        <v>324</v>
      </c>
      <c r="L39" s="510" t="s">
        <v>327</v>
      </c>
    </row>
    <row r="40" spans="1:13" ht="16" thickBot="1">
      <c r="D40" s="554"/>
      <c r="E40" s="555"/>
      <c r="F40" s="556" t="s">
        <v>330</v>
      </c>
      <c r="G40" s="557"/>
      <c r="H40" s="556" t="s">
        <v>331</v>
      </c>
      <c r="I40" s="556" t="s">
        <v>67</v>
      </c>
      <c r="J40" s="557"/>
      <c r="K40" s="558" t="s">
        <v>331</v>
      </c>
      <c r="L40" s="559"/>
    </row>
    <row r="41" spans="1:13">
      <c r="D41" s="494">
        <v>2015</v>
      </c>
      <c r="E41" s="518" t="s">
        <v>11</v>
      </c>
      <c r="F41" s="518" t="s">
        <v>396</v>
      </c>
      <c r="G41" s="518">
        <v>14.3</v>
      </c>
      <c r="H41" s="518">
        <v>7</v>
      </c>
      <c r="I41" s="518" t="s">
        <v>396</v>
      </c>
      <c r="J41" s="518">
        <v>20.100000000000001</v>
      </c>
      <c r="K41" s="521">
        <v>5</v>
      </c>
      <c r="L41" s="522">
        <f>SUM(H41,K41)</f>
        <v>12</v>
      </c>
    </row>
    <row r="42" spans="1:13">
      <c r="D42" s="497">
        <v>2016</v>
      </c>
      <c r="E42" s="529" t="s">
        <v>12</v>
      </c>
      <c r="F42" s="529" t="s">
        <v>397</v>
      </c>
      <c r="G42" s="529">
        <v>17.100000000000001</v>
      </c>
      <c r="H42" s="529">
        <v>9</v>
      </c>
      <c r="I42" s="529" t="s">
        <v>396</v>
      </c>
      <c r="J42" s="529">
        <v>17.8</v>
      </c>
      <c r="K42" s="532">
        <v>5</v>
      </c>
      <c r="L42" s="528">
        <f>SUM(H42,K42)</f>
        <v>14</v>
      </c>
    </row>
    <row r="43" spans="1:13">
      <c r="D43" s="497">
        <v>2017</v>
      </c>
      <c r="E43" s="529" t="s">
        <v>13</v>
      </c>
      <c r="F43" s="529" t="s">
        <v>397</v>
      </c>
      <c r="G43" s="529">
        <v>17.2</v>
      </c>
      <c r="H43" s="529">
        <v>8</v>
      </c>
      <c r="I43" s="529" t="s">
        <v>397</v>
      </c>
      <c r="J43" s="534">
        <v>19</v>
      </c>
      <c r="K43" s="532">
        <v>3</v>
      </c>
      <c r="L43" s="528">
        <f>SUM(H43,K43)</f>
        <v>11</v>
      </c>
    </row>
    <row r="44" spans="1:13">
      <c r="D44" s="497">
        <v>2018</v>
      </c>
      <c r="E44" s="529" t="s">
        <v>14</v>
      </c>
      <c r="F44" s="529" t="s">
        <v>398</v>
      </c>
      <c r="G44" s="529">
        <v>16.98</v>
      </c>
      <c r="H44" s="529">
        <v>7</v>
      </c>
      <c r="I44" s="529" t="s">
        <v>399</v>
      </c>
      <c r="J44" s="534">
        <v>25.36</v>
      </c>
      <c r="K44" s="532">
        <v>2</v>
      </c>
      <c r="L44" s="528">
        <f>SUM(H44,K44)</f>
        <v>9</v>
      </c>
    </row>
    <row r="45" spans="1:13">
      <c r="D45" s="497">
        <v>2019</v>
      </c>
      <c r="E45" s="529" t="s">
        <v>15</v>
      </c>
      <c r="F45" s="529" t="s">
        <v>397</v>
      </c>
      <c r="G45" s="530">
        <v>21.5</v>
      </c>
      <c r="H45" s="529">
        <v>11</v>
      </c>
      <c r="I45" s="529" t="s">
        <v>400</v>
      </c>
      <c r="J45" s="530">
        <v>21.26</v>
      </c>
      <c r="K45" s="532">
        <v>2</v>
      </c>
      <c r="L45" s="528">
        <f>SUM(H45,K45)</f>
        <v>13</v>
      </c>
    </row>
    <row r="46" spans="1:13">
      <c r="D46" s="497">
        <v>2023</v>
      </c>
      <c r="E46" s="529" t="s">
        <v>16</v>
      </c>
      <c r="F46" s="529" t="s">
        <v>382</v>
      </c>
      <c r="G46" s="530">
        <v>17.66</v>
      </c>
      <c r="H46" s="529">
        <v>6</v>
      </c>
      <c r="I46" s="529" t="s">
        <v>401</v>
      </c>
      <c r="J46" s="530">
        <v>20.260000000000002</v>
      </c>
      <c r="K46" s="532">
        <v>3</v>
      </c>
      <c r="L46" s="528">
        <f t="shared" ref="L46:L47" si="2">SUM(H46,K46)</f>
        <v>9</v>
      </c>
    </row>
    <row r="47" spans="1:13">
      <c r="D47" s="497">
        <v>2024</v>
      </c>
      <c r="E47" s="529" t="s">
        <v>17</v>
      </c>
      <c r="F47" s="529" t="s">
        <v>402</v>
      </c>
      <c r="G47" s="544">
        <v>15.21</v>
      </c>
      <c r="H47" s="529">
        <v>7</v>
      </c>
      <c r="I47" s="529" t="s">
        <v>399</v>
      </c>
      <c r="J47" s="544">
        <v>15.19</v>
      </c>
      <c r="K47" s="532">
        <v>3</v>
      </c>
      <c r="L47" s="528">
        <f t="shared" si="2"/>
        <v>10</v>
      </c>
    </row>
    <row r="48" spans="1:13">
      <c r="D48" s="538">
        <v>2025</v>
      </c>
      <c r="E48" s="535" t="s">
        <v>27</v>
      </c>
      <c r="F48" s="535" t="s">
        <v>48</v>
      </c>
      <c r="G48" s="536">
        <v>17.5</v>
      </c>
      <c r="H48" s="535">
        <v>7</v>
      </c>
      <c r="I48" s="535" t="s">
        <v>45</v>
      </c>
      <c r="J48" s="536">
        <v>18.100000000000001</v>
      </c>
      <c r="K48" s="537">
        <v>7</v>
      </c>
      <c r="L48" s="540">
        <v>14</v>
      </c>
    </row>
    <row r="49" spans="1:12" ht="16" thickBot="1">
      <c r="D49" s="499">
        <v>2026</v>
      </c>
      <c r="E49" s="545" t="s">
        <v>403</v>
      </c>
      <c r="F49" s="545" t="s">
        <v>41</v>
      </c>
      <c r="G49" s="546">
        <v>17.68</v>
      </c>
      <c r="H49" s="545">
        <v>8</v>
      </c>
      <c r="I49" s="545" t="s">
        <v>49</v>
      </c>
      <c r="J49" s="546">
        <v>17</v>
      </c>
      <c r="K49" s="547">
        <v>6</v>
      </c>
      <c r="L49" s="548">
        <v>14</v>
      </c>
    </row>
    <row r="51" spans="1:12">
      <c r="A51" s="549" t="s">
        <v>404</v>
      </c>
      <c r="B51" s="549"/>
      <c r="C51" s="549"/>
      <c r="D51" s="549"/>
      <c r="E51" s="549"/>
      <c r="F51" s="549"/>
    </row>
    <row r="52" spans="1:12">
      <c r="D52" t="s">
        <v>405</v>
      </c>
    </row>
  </sheetData>
  <mergeCells count="13">
    <mergeCell ref="A51:F51"/>
    <mergeCell ref="A33:L33"/>
    <mergeCell ref="A34:L34"/>
    <mergeCell ref="A35:M35"/>
    <mergeCell ref="D38:L38"/>
    <mergeCell ref="D39:D40"/>
    <mergeCell ref="E39:E40"/>
    <mergeCell ref="A1:I1"/>
    <mergeCell ref="A2:M2"/>
    <mergeCell ref="A3:M3"/>
    <mergeCell ref="A4:M4"/>
    <mergeCell ref="A31:C31"/>
    <mergeCell ref="A32:L3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J45"/>
  <sheetViews>
    <sheetView workbookViewId="0">
      <selection activeCell="C32" sqref="C32"/>
    </sheetView>
  </sheetViews>
  <sheetFormatPr baseColWidth="10" defaultColWidth="10.5" defaultRowHeight="13"/>
  <cols>
    <col min="1" max="1" width="5.5" style="34" customWidth="1"/>
    <col min="2" max="2" width="6.1640625" style="34" customWidth="1"/>
    <col min="3" max="3" width="20.1640625" style="34" customWidth="1"/>
    <col min="4" max="8" width="8" style="34" customWidth="1"/>
    <col min="9" max="9" width="7.1640625" style="34" customWidth="1"/>
    <col min="10" max="10" width="7.83203125" style="34" customWidth="1"/>
    <col min="11" max="16384" width="10.5" style="34"/>
  </cols>
  <sheetData>
    <row r="2" spans="2:9" ht="14">
      <c r="B2" s="306" t="s">
        <v>58</v>
      </c>
      <c r="C2" s="306"/>
      <c r="D2" s="306"/>
      <c r="E2" s="306"/>
      <c r="F2" s="306"/>
      <c r="G2" s="306"/>
      <c r="H2" s="306"/>
      <c r="I2" s="306"/>
    </row>
    <row r="3" spans="2:9" ht="17" thickBot="1">
      <c r="B3" s="91"/>
      <c r="C3" s="91" t="s">
        <v>59</v>
      </c>
      <c r="D3" s="91"/>
      <c r="E3" s="91"/>
      <c r="F3" s="91"/>
      <c r="G3" s="91"/>
      <c r="H3" s="91"/>
      <c r="I3" s="91"/>
    </row>
    <row r="4" spans="2:9">
      <c r="B4" s="92"/>
      <c r="C4" s="307" t="s">
        <v>60</v>
      </c>
      <c r="D4" s="93" t="s">
        <v>61</v>
      </c>
      <c r="E4" s="94" t="s">
        <v>62</v>
      </c>
      <c r="F4" s="95" t="s">
        <v>63</v>
      </c>
      <c r="G4" s="93" t="s">
        <v>64</v>
      </c>
      <c r="H4" s="96" t="s">
        <v>65</v>
      </c>
      <c r="I4" s="92"/>
    </row>
    <row r="5" spans="2:9">
      <c r="B5" s="97" t="s">
        <v>66</v>
      </c>
      <c r="C5" s="308"/>
      <c r="D5" s="98" t="s">
        <v>67</v>
      </c>
      <c r="E5" s="98"/>
      <c r="F5" s="99" t="s">
        <v>68</v>
      </c>
      <c r="G5" s="99" t="s">
        <v>69</v>
      </c>
      <c r="H5" s="100" t="s">
        <v>67</v>
      </c>
      <c r="I5" s="97"/>
    </row>
    <row r="6" spans="2:9">
      <c r="B6" s="97" t="s">
        <v>70</v>
      </c>
      <c r="C6" s="308"/>
      <c r="D6" s="98" t="s">
        <v>69</v>
      </c>
      <c r="E6" s="98" t="s">
        <v>71</v>
      </c>
      <c r="F6" s="99" t="s">
        <v>72</v>
      </c>
      <c r="G6" s="99" t="s">
        <v>73</v>
      </c>
      <c r="H6" s="101" t="s">
        <v>74</v>
      </c>
      <c r="I6" s="97"/>
    </row>
    <row r="7" spans="2:9">
      <c r="B7" s="97" t="s">
        <v>75</v>
      </c>
      <c r="C7" s="308" t="s">
        <v>76</v>
      </c>
      <c r="D7" s="98" t="s">
        <v>77</v>
      </c>
      <c r="E7" s="98" t="s">
        <v>78</v>
      </c>
      <c r="F7" s="99" t="s">
        <v>79</v>
      </c>
      <c r="G7" s="99" t="s">
        <v>80</v>
      </c>
      <c r="H7" s="101" t="s">
        <v>81</v>
      </c>
      <c r="I7" s="97" t="s">
        <v>82</v>
      </c>
    </row>
    <row r="8" spans="2:9">
      <c r="B8" s="97" t="s">
        <v>83</v>
      </c>
      <c r="C8" s="308"/>
      <c r="D8" s="98" t="s">
        <v>84</v>
      </c>
      <c r="E8" s="98" t="s">
        <v>84</v>
      </c>
      <c r="F8" s="99" t="s">
        <v>71</v>
      </c>
      <c r="G8" s="99" t="s">
        <v>85</v>
      </c>
      <c r="H8" s="101" t="s">
        <v>86</v>
      </c>
      <c r="I8" s="97" t="s">
        <v>70</v>
      </c>
    </row>
    <row r="9" spans="2:9">
      <c r="B9" s="97" t="s">
        <v>87</v>
      </c>
      <c r="C9" s="308"/>
      <c r="D9" s="98" t="s">
        <v>88</v>
      </c>
      <c r="E9" s="98" t="s">
        <v>89</v>
      </c>
      <c r="F9" s="99" t="s">
        <v>78</v>
      </c>
      <c r="G9" s="99" t="s">
        <v>84</v>
      </c>
      <c r="H9" s="101" t="s">
        <v>73</v>
      </c>
      <c r="I9" s="97" t="s">
        <v>87</v>
      </c>
    </row>
    <row r="10" spans="2:9">
      <c r="B10" s="97" t="s">
        <v>90</v>
      </c>
      <c r="C10" s="308"/>
      <c r="D10" s="98" t="s">
        <v>91</v>
      </c>
      <c r="E10" s="98" t="s">
        <v>85</v>
      </c>
      <c r="F10" s="99" t="s">
        <v>73</v>
      </c>
      <c r="G10" s="99" t="s">
        <v>78</v>
      </c>
      <c r="H10" s="101" t="s">
        <v>92</v>
      </c>
      <c r="I10" s="97" t="s">
        <v>93</v>
      </c>
    </row>
    <row r="11" spans="2:9">
      <c r="B11" s="97" t="s">
        <v>94</v>
      </c>
      <c r="C11" s="309" t="s">
        <v>95</v>
      </c>
      <c r="D11" s="98" t="s">
        <v>84</v>
      </c>
      <c r="E11" s="98"/>
      <c r="F11" s="99" t="s">
        <v>85</v>
      </c>
      <c r="G11" s="99" t="s">
        <v>96</v>
      </c>
      <c r="H11" s="101" t="s">
        <v>88</v>
      </c>
      <c r="I11" s="97"/>
    </row>
    <row r="12" spans="2:9">
      <c r="B12" s="97"/>
      <c r="C12" s="309"/>
      <c r="D12" s="98" t="s">
        <v>67</v>
      </c>
      <c r="E12" s="98"/>
      <c r="F12" s="99" t="s">
        <v>92</v>
      </c>
      <c r="G12" s="99" t="s">
        <v>92</v>
      </c>
      <c r="H12" s="101" t="s">
        <v>91</v>
      </c>
      <c r="I12" s="97"/>
    </row>
    <row r="13" spans="2:9">
      <c r="B13" s="97"/>
      <c r="C13" s="309"/>
      <c r="D13" s="98" t="s">
        <v>67</v>
      </c>
      <c r="E13" s="98"/>
      <c r="F13" s="99" t="s">
        <v>88</v>
      </c>
      <c r="G13" s="99" t="s">
        <v>97</v>
      </c>
      <c r="H13" s="101"/>
      <c r="I13" s="97"/>
    </row>
    <row r="14" spans="2:9">
      <c r="B14" s="97"/>
      <c r="C14" s="309"/>
      <c r="D14" s="98"/>
      <c r="E14" s="98"/>
      <c r="F14" s="99" t="s">
        <v>73</v>
      </c>
      <c r="G14" s="99" t="s">
        <v>77</v>
      </c>
      <c r="H14" s="101"/>
      <c r="I14" s="97"/>
    </row>
    <row r="15" spans="2:9" ht="14" thickBot="1">
      <c r="B15" s="102"/>
      <c r="C15" s="310"/>
      <c r="D15" s="103" t="s">
        <v>98</v>
      </c>
      <c r="E15" s="103"/>
      <c r="F15" s="104" t="s">
        <v>80</v>
      </c>
      <c r="G15" s="104" t="s">
        <v>67</v>
      </c>
      <c r="H15" s="105" t="s">
        <v>67</v>
      </c>
      <c r="I15" s="102"/>
    </row>
    <row r="16" spans="2:9" ht="14" thickBot="1">
      <c r="B16" s="311" t="s">
        <v>99</v>
      </c>
      <c r="C16" s="312"/>
      <c r="D16" s="312"/>
      <c r="E16" s="312"/>
      <c r="F16" s="312"/>
      <c r="G16" s="312"/>
      <c r="H16" s="312"/>
      <c r="I16" s="313"/>
    </row>
    <row r="17" spans="2:9" ht="14">
      <c r="B17" s="106" t="s">
        <v>100</v>
      </c>
      <c r="C17" s="107" t="s">
        <v>41</v>
      </c>
      <c r="D17" s="108">
        <v>9</v>
      </c>
      <c r="E17" s="109">
        <v>10</v>
      </c>
      <c r="F17" s="110">
        <v>9</v>
      </c>
      <c r="G17" s="111"/>
      <c r="H17" s="108"/>
      <c r="I17" s="112">
        <f t="shared" ref="I17:I24" si="0">SUM(D17:H17)</f>
        <v>28</v>
      </c>
    </row>
    <row r="18" spans="2:9" ht="14">
      <c r="B18" s="106" t="s">
        <v>12</v>
      </c>
      <c r="C18" s="107" t="s">
        <v>43</v>
      </c>
      <c r="D18" s="108">
        <v>10</v>
      </c>
      <c r="E18" s="109"/>
      <c r="F18" s="110">
        <v>10</v>
      </c>
      <c r="G18" s="111"/>
      <c r="H18" s="108"/>
      <c r="I18" s="112">
        <f t="shared" si="0"/>
        <v>20</v>
      </c>
    </row>
    <row r="19" spans="2:9" ht="14">
      <c r="B19" s="106" t="s">
        <v>13</v>
      </c>
      <c r="C19" s="107" t="s">
        <v>101</v>
      </c>
      <c r="D19" s="108">
        <v>7</v>
      </c>
      <c r="E19" s="109">
        <v>9</v>
      </c>
      <c r="F19" s="110"/>
      <c r="G19" s="111"/>
      <c r="H19" s="108"/>
      <c r="I19" s="112">
        <f t="shared" si="0"/>
        <v>16</v>
      </c>
    </row>
    <row r="20" spans="2:9" ht="14">
      <c r="B20" s="106" t="s">
        <v>102</v>
      </c>
      <c r="C20" s="107" t="s">
        <v>103</v>
      </c>
      <c r="D20" s="108">
        <v>8</v>
      </c>
      <c r="E20" s="109"/>
      <c r="F20" s="110">
        <v>6</v>
      </c>
      <c r="G20" s="111"/>
      <c r="H20" s="108"/>
      <c r="I20" s="112">
        <f t="shared" si="0"/>
        <v>14</v>
      </c>
    </row>
    <row r="21" spans="2:9" ht="14">
      <c r="B21" s="106" t="s">
        <v>151</v>
      </c>
      <c r="C21" s="107" t="s">
        <v>48</v>
      </c>
      <c r="D21" s="108"/>
      <c r="E21" s="109"/>
      <c r="F21" s="110">
        <v>8</v>
      </c>
      <c r="G21" s="111"/>
      <c r="H21" s="108"/>
      <c r="I21" s="112">
        <f t="shared" si="0"/>
        <v>8</v>
      </c>
    </row>
    <row r="22" spans="2:9" ht="14">
      <c r="B22" s="106" t="s">
        <v>152</v>
      </c>
      <c r="C22" s="107" t="s">
        <v>49</v>
      </c>
      <c r="D22" s="108"/>
      <c r="E22" s="109"/>
      <c r="F22" s="110">
        <v>7</v>
      </c>
      <c r="G22" s="111"/>
      <c r="H22" s="108"/>
      <c r="I22" s="112">
        <f t="shared" si="0"/>
        <v>7</v>
      </c>
    </row>
    <row r="23" spans="2:9" ht="14">
      <c r="B23" s="106" t="s">
        <v>153</v>
      </c>
      <c r="C23" s="107" t="s">
        <v>54</v>
      </c>
      <c r="D23" s="108"/>
      <c r="E23" s="109"/>
      <c r="F23" s="110">
        <v>5</v>
      </c>
      <c r="G23" s="111"/>
      <c r="H23" s="108"/>
      <c r="I23" s="112">
        <f t="shared" si="0"/>
        <v>5</v>
      </c>
    </row>
    <row r="24" spans="2:9" ht="15" thickBot="1">
      <c r="B24" s="106" t="s">
        <v>154</v>
      </c>
      <c r="C24" s="107" t="s">
        <v>53</v>
      </c>
      <c r="D24" s="108"/>
      <c r="E24" s="109"/>
      <c r="F24" s="110">
        <v>4</v>
      </c>
      <c r="G24" s="111"/>
      <c r="H24" s="108"/>
      <c r="I24" s="112">
        <f t="shared" si="0"/>
        <v>4</v>
      </c>
    </row>
    <row r="25" spans="2:9" ht="14" thickBot="1">
      <c r="B25" s="303" t="s">
        <v>104</v>
      </c>
      <c r="C25" s="304"/>
      <c r="D25" s="304"/>
      <c r="E25" s="304"/>
      <c r="F25" s="304"/>
      <c r="G25" s="304"/>
      <c r="H25" s="304"/>
      <c r="I25" s="305"/>
    </row>
    <row r="26" spans="2:9" ht="14">
      <c r="B26" s="106" t="s">
        <v>100</v>
      </c>
      <c r="C26" s="107" t="s">
        <v>105</v>
      </c>
      <c r="D26" s="108">
        <v>9</v>
      </c>
      <c r="E26" s="109">
        <v>10</v>
      </c>
      <c r="F26" s="110">
        <v>9</v>
      </c>
      <c r="G26" s="111"/>
      <c r="H26" s="108"/>
      <c r="I26" s="112">
        <f t="shared" ref="I26:I31" si="1">SUM(D26:H26)</f>
        <v>28</v>
      </c>
    </row>
    <row r="27" spans="2:9" ht="14">
      <c r="B27" s="106" t="s">
        <v>12</v>
      </c>
      <c r="C27" s="107" t="s">
        <v>101</v>
      </c>
      <c r="D27" s="108">
        <v>6</v>
      </c>
      <c r="E27" s="109">
        <v>8</v>
      </c>
      <c r="F27" s="110">
        <v>8</v>
      </c>
      <c r="G27" s="111"/>
      <c r="H27" s="108"/>
      <c r="I27" s="112">
        <f t="shared" si="1"/>
        <v>22</v>
      </c>
    </row>
    <row r="28" spans="2:9" ht="14">
      <c r="B28" s="106" t="s">
        <v>13</v>
      </c>
      <c r="C28" s="107" t="s">
        <v>43</v>
      </c>
      <c r="D28" s="108">
        <v>10</v>
      </c>
      <c r="E28" s="109"/>
      <c r="F28" s="110">
        <v>10</v>
      </c>
      <c r="G28" s="111"/>
      <c r="H28" s="108"/>
      <c r="I28" s="112">
        <f t="shared" si="1"/>
        <v>20</v>
      </c>
    </row>
    <row r="29" spans="2:9" ht="14">
      <c r="B29" s="106" t="s">
        <v>14</v>
      </c>
      <c r="C29" s="107" t="s">
        <v>45</v>
      </c>
      <c r="D29" s="108">
        <v>8</v>
      </c>
      <c r="E29" s="109"/>
      <c r="F29" s="110">
        <v>7</v>
      </c>
      <c r="G29" s="111"/>
      <c r="H29" s="108"/>
      <c r="I29" s="112">
        <f t="shared" si="1"/>
        <v>15</v>
      </c>
    </row>
    <row r="30" spans="2:9" ht="14">
      <c r="B30" s="106" t="s">
        <v>106</v>
      </c>
      <c r="C30" s="113" t="s">
        <v>103</v>
      </c>
      <c r="D30" s="114"/>
      <c r="E30" s="115">
        <v>9</v>
      </c>
      <c r="F30" s="116"/>
      <c r="G30" s="117"/>
      <c r="H30" s="114"/>
      <c r="I30" s="112">
        <f t="shared" si="1"/>
        <v>9</v>
      </c>
    </row>
    <row r="31" spans="2:9" ht="15" thickBot="1">
      <c r="B31" s="106" t="s">
        <v>107</v>
      </c>
      <c r="C31" s="113" t="s">
        <v>48</v>
      </c>
      <c r="D31" s="114">
        <v>7</v>
      </c>
      <c r="E31" s="115"/>
      <c r="F31" s="116"/>
      <c r="G31" s="117"/>
      <c r="H31" s="114"/>
      <c r="I31" s="112">
        <f t="shared" si="1"/>
        <v>7</v>
      </c>
    </row>
    <row r="32" spans="2:9" ht="14" thickBot="1">
      <c r="B32" s="118"/>
      <c r="C32" s="226" t="s">
        <v>108</v>
      </c>
      <c r="D32" s="119" t="s">
        <v>100</v>
      </c>
      <c r="E32" s="120" t="s">
        <v>12</v>
      </c>
      <c r="F32" s="120" t="s">
        <v>109</v>
      </c>
      <c r="G32" s="119" t="s">
        <v>14</v>
      </c>
      <c r="H32" s="121" t="s">
        <v>15</v>
      </c>
      <c r="I32" s="122"/>
    </row>
    <row r="33" spans="1:10" ht="25">
      <c r="B33" s="123"/>
      <c r="C33" s="124" t="s">
        <v>110</v>
      </c>
      <c r="D33" s="125"/>
      <c r="E33" s="125"/>
      <c r="F33" s="125"/>
      <c r="G33" s="125"/>
      <c r="H33" s="125" t="s">
        <v>111</v>
      </c>
      <c r="I33" s="125"/>
    </row>
    <row r="34" spans="1:10">
      <c r="C34" s="126"/>
    </row>
    <row r="35" spans="1:10">
      <c r="A35" s="127"/>
      <c r="B35" s="299" t="s">
        <v>112</v>
      </c>
      <c r="C35" s="299"/>
      <c r="D35" s="299"/>
      <c r="E35" s="299"/>
      <c r="F35" s="299"/>
      <c r="G35" s="299"/>
      <c r="H35" s="299"/>
      <c r="I35" s="299"/>
    </row>
    <row r="36" spans="1:10">
      <c r="A36" s="127" t="s">
        <v>113</v>
      </c>
      <c r="B36" s="300" t="s">
        <v>114</v>
      </c>
      <c r="C36" s="300"/>
      <c r="D36" s="300"/>
      <c r="E36" s="300"/>
      <c r="F36" s="300"/>
      <c r="G36" s="300"/>
      <c r="H36" s="300"/>
      <c r="I36" s="300"/>
    </row>
    <row r="37" spans="1:10" ht="15">
      <c r="B37" s="301" t="s">
        <v>115</v>
      </c>
      <c r="C37" s="301"/>
      <c r="D37" s="301"/>
      <c r="E37" s="301"/>
      <c r="F37" s="301"/>
      <c r="G37" s="301"/>
      <c r="H37" s="301"/>
      <c r="I37" s="301"/>
    </row>
    <row r="38" spans="1:10">
      <c r="C38" s="302" t="s">
        <v>113</v>
      </c>
      <c r="D38" s="302"/>
      <c r="E38" s="302"/>
      <c r="F38" s="302"/>
      <c r="G38" s="302"/>
      <c r="H38" s="302"/>
    </row>
    <row r="39" spans="1:10">
      <c r="C39" s="302" t="s">
        <v>51</v>
      </c>
      <c r="D39" s="302"/>
      <c r="E39" s="302"/>
      <c r="F39" s="302"/>
      <c r="G39" s="302"/>
      <c r="H39" s="302"/>
    </row>
    <row r="40" spans="1:10">
      <c r="C40" s="34" t="s">
        <v>98</v>
      </c>
    </row>
    <row r="41" spans="1:10">
      <c r="I41" s="128"/>
    </row>
    <row r="43" spans="1:10" ht="15">
      <c r="A43" s="34" t="s">
        <v>67</v>
      </c>
      <c r="J43" s="129"/>
    </row>
    <row r="44" spans="1:10" ht="15">
      <c r="I44" s="129"/>
      <c r="J44" s="129"/>
    </row>
    <row r="45" spans="1:10" ht="15">
      <c r="I45" s="129"/>
      <c r="J45" s="129"/>
    </row>
  </sheetData>
  <sortState xmlns:xlrd2="http://schemas.microsoft.com/office/spreadsheetml/2017/richdata2" ref="C26:I31">
    <sortCondition descending="1" ref="I26:I31"/>
  </sortState>
  <mergeCells count="11">
    <mergeCell ref="B25:I25"/>
    <mergeCell ref="B2:I2"/>
    <mergeCell ref="C4:C6"/>
    <mergeCell ref="C7:C10"/>
    <mergeCell ref="C11:C15"/>
    <mergeCell ref="B16:I16"/>
    <mergeCell ref="B35:I35"/>
    <mergeCell ref="B36:I36"/>
    <mergeCell ref="B37:I37"/>
    <mergeCell ref="C38:H38"/>
    <mergeCell ref="C39:H39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C1:X42"/>
  <sheetViews>
    <sheetView workbookViewId="0">
      <selection activeCell="Q28" sqref="Q28"/>
    </sheetView>
  </sheetViews>
  <sheetFormatPr baseColWidth="10" defaultColWidth="10.5" defaultRowHeight="15"/>
  <cols>
    <col min="1" max="2" width="10.5" style="188"/>
    <col min="3" max="3" width="5.83203125" style="188" customWidth="1"/>
    <col min="4" max="4" width="20.5" style="188" customWidth="1"/>
    <col min="5" max="5" width="7.5" style="188" customWidth="1"/>
    <col min="6" max="7" width="6.5" style="188" customWidth="1"/>
    <col min="8" max="8" width="7.1640625" style="188" customWidth="1"/>
    <col min="9" max="9" width="6.5" style="188" customWidth="1"/>
    <col min="10" max="10" width="7.1640625" style="188" customWidth="1"/>
    <col min="11" max="11" width="7" style="188" customWidth="1"/>
    <col min="12" max="14" width="6.5" style="188" customWidth="1"/>
    <col min="15" max="16384" width="10.5" style="188"/>
  </cols>
  <sheetData>
    <row r="1" spans="3:17" s="131" customFormat="1" ht="13">
      <c r="C1" s="231" t="s">
        <v>116</v>
      </c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130"/>
    </row>
    <row r="2" spans="3:17" s="131" customFormat="1" ht="13">
      <c r="C2" s="232" t="s">
        <v>117</v>
      </c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130"/>
    </row>
    <row r="3" spans="3:17" s="131" customFormat="1" ht="14" thickBot="1">
      <c r="C3" s="233" t="s">
        <v>118</v>
      </c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O3" s="130"/>
    </row>
    <row r="4" spans="3:17" s="131" customFormat="1" ht="19" thickBot="1">
      <c r="C4" s="132"/>
      <c r="D4" s="133"/>
      <c r="E4" s="134" t="s">
        <v>119</v>
      </c>
      <c r="F4" s="134" t="s">
        <v>120</v>
      </c>
      <c r="G4" s="135" t="s">
        <v>121</v>
      </c>
      <c r="H4" s="136" t="s">
        <v>122</v>
      </c>
      <c r="I4" s="134" t="s">
        <v>123</v>
      </c>
      <c r="J4" s="137" t="s">
        <v>124</v>
      </c>
      <c r="K4" s="134" t="s">
        <v>125</v>
      </c>
      <c r="L4" s="137" t="s">
        <v>175</v>
      </c>
      <c r="M4" s="138" t="s">
        <v>126</v>
      </c>
      <c r="N4" s="132"/>
      <c r="O4" s="130"/>
      <c r="P4" s="130"/>
    </row>
    <row r="5" spans="3:17" s="131" customFormat="1" ht="18">
      <c r="C5" s="139"/>
      <c r="D5" s="140"/>
      <c r="E5" s="141" t="s">
        <v>67</v>
      </c>
      <c r="F5" s="142" t="s">
        <v>127</v>
      </c>
      <c r="G5" s="142"/>
      <c r="H5" s="142"/>
      <c r="I5" s="142"/>
      <c r="J5" s="142" t="s">
        <v>68</v>
      </c>
      <c r="K5" s="142"/>
      <c r="L5" s="142"/>
      <c r="M5" s="142" t="s">
        <v>68</v>
      </c>
      <c r="N5" s="132"/>
      <c r="O5" s="130"/>
      <c r="P5" s="143"/>
    </row>
    <row r="6" spans="3:17" s="131" customFormat="1" ht="18">
      <c r="C6" s="144"/>
      <c r="D6" s="145"/>
      <c r="E6" s="146"/>
      <c r="F6" s="147" t="s">
        <v>128</v>
      </c>
      <c r="G6" s="147"/>
      <c r="H6" s="147"/>
      <c r="I6" s="148"/>
      <c r="J6" s="147" t="s">
        <v>66</v>
      </c>
      <c r="K6" s="149"/>
      <c r="L6" s="148"/>
      <c r="M6" s="147" t="s">
        <v>66</v>
      </c>
      <c r="N6" s="150"/>
      <c r="O6" s="130"/>
      <c r="P6" s="151"/>
      <c r="Q6" s="152"/>
    </row>
    <row r="7" spans="3:17" s="131" customFormat="1" ht="14">
      <c r="C7" s="144"/>
      <c r="D7" s="234" t="s">
        <v>129</v>
      </c>
      <c r="E7" s="153" t="s">
        <v>69</v>
      </c>
      <c r="F7" s="147" t="s">
        <v>66</v>
      </c>
      <c r="G7" s="147" t="s">
        <v>69</v>
      </c>
      <c r="H7" s="147" t="s">
        <v>71</v>
      </c>
      <c r="I7" s="148" t="s">
        <v>130</v>
      </c>
      <c r="J7" s="147" t="s">
        <v>90</v>
      </c>
      <c r="K7" s="149" t="s">
        <v>131</v>
      </c>
      <c r="L7" s="148" t="s">
        <v>132</v>
      </c>
      <c r="M7" s="147" t="s">
        <v>133</v>
      </c>
      <c r="N7" s="154"/>
      <c r="O7" s="130"/>
      <c r="P7" s="151"/>
      <c r="Q7" s="152"/>
    </row>
    <row r="8" spans="3:17" s="131" customFormat="1" ht="14">
      <c r="C8" s="155" t="s">
        <v>66</v>
      </c>
      <c r="D8" s="234"/>
      <c r="E8" s="153" t="s">
        <v>94</v>
      </c>
      <c r="F8" s="147" t="s">
        <v>79</v>
      </c>
      <c r="G8" s="147" t="s">
        <v>90</v>
      </c>
      <c r="H8" s="147" t="s">
        <v>134</v>
      </c>
      <c r="I8" s="148" t="s">
        <v>75</v>
      </c>
      <c r="J8" s="147" t="s">
        <v>135</v>
      </c>
      <c r="K8" s="148" t="s">
        <v>70</v>
      </c>
      <c r="L8" s="148" t="s">
        <v>75</v>
      </c>
      <c r="M8" s="147" t="s">
        <v>67</v>
      </c>
      <c r="N8" s="154"/>
      <c r="O8" s="130"/>
      <c r="P8" s="151"/>
      <c r="Q8" s="152"/>
    </row>
    <row r="9" spans="3:17" s="131" customFormat="1" ht="14">
      <c r="C9" s="155" t="s">
        <v>70</v>
      </c>
      <c r="D9" s="234"/>
      <c r="E9" s="153" t="s">
        <v>75</v>
      </c>
      <c r="F9" s="147" t="s">
        <v>71</v>
      </c>
      <c r="G9" s="147" t="s">
        <v>132</v>
      </c>
      <c r="H9" s="147" t="s">
        <v>75</v>
      </c>
      <c r="I9" s="148" t="s">
        <v>83</v>
      </c>
      <c r="J9" s="148" t="s">
        <v>79</v>
      </c>
      <c r="K9" s="148" t="s">
        <v>69</v>
      </c>
      <c r="L9" s="148" t="s">
        <v>83</v>
      </c>
      <c r="M9" s="147" t="s">
        <v>71</v>
      </c>
      <c r="N9" s="154"/>
      <c r="O9" s="130"/>
      <c r="P9" s="151"/>
      <c r="Q9" s="152"/>
    </row>
    <row r="10" spans="3:17" s="131" customFormat="1" ht="18">
      <c r="C10" s="155" t="s">
        <v>75</v>
      </c>
      <c r="D10" s="145"/>
      <c r="E10" s="153" t="s">
        <v>131</v>
      </c>
      <c r="F10" s="147" t="s">
        <v>134</v>
      </c>
      <c r="G10" s="147" t="s">
        <v>83</v>
      </c>
      <c r="H10" s="147" t="s">
        <v>82</v>
      </c>
      <c r="I10" s="147" t="s">
        <v>131</v>
      </c>
      <c r="J10" s="147" t="s">
        <v>82</v>
      </c>
      <c r="K10" s="147" t="s">
        <v>136</v>
      </c>
      <c r="L10" s="147" t="s">
        <v>69</v>
      </c>
      <c r="M10" s="147" t="s">
        <v>134</v>
      </c>
      <c r="N10" s="154"/>
      <c r="O10" s="130"/>
      <c r="P10" s="151"/>
      <c r="Q10" s="152"/>
    </row>
    <row r="11" spans="3:17" s="131" customFormat="1" ht="18">
      <c r="C11" s="155" t="s">
        <v>83</v>
      </c>
      <c r="D11" s="145" t="s">
        <v>137</v>
      </c>
      <c r="E11" s="153" t="s">
        <v>136</v>
      </c>
      <c r="F11" s="147" t="s">
        <v>90</v>
      </c>
      <c r="G11" s="147" t="s">
        <v>75</v>
      </c>
      <c r="H11" s="147" t="s">
        <v>83</v>
      </c>
      <c r="I11" s="147" t="s">
        <v>70</v>
      </c>
      <c r="J11" s="147" t="s">
        <v>93</v>
      </c>
      <c r="K11" s="147"/>
      <c r="L11" s="147" t="s">
        <v>83</v>
      </c>
      <c r="M11" s="147" t="s">
        <v>90</v>
      </c>
      <c r="N11" s="156" t="s">
        <v>82</v>
      </c>
      <c r="O11" s="130"/>
      <c r="P11" s="151"/>
      <c r="Q11" s="152"/>
    </row>
    <row r="12" spans="3:17" s="131" customFormat="1" ht="18">
      <c r="C12" s="155" t="s">
        <v>87</v>
      </c>
      <c r="D12" s="145"/>
      <c r="E12" s="153" t="s">
        <v>75</v>
      </c>
      <c r="F12" s="147" t="s">
        <v>83</v>
      </c>
      <c r="G12" s="147" t="s">
        <v>134</v>
      </c>
      <c r="H12" s="147"/>
      <c r="I12" s="147" t="s">
        <v>69</v>
      </c>
      <c r="J12" s="147" t="s">
        <v>68</v>
      </c>
      <c r="K12" s="147" t="s">
        <v>74</v>
      </c>
      <c r="L12" s="147" t="s">
        <v>131</v>
      </c>
      <c r="M12" s="147" t="s">
        <v>83</v>
      </c>
      <c r="N12" s="156" t="s">
        <v>70</v>
      </c>
      <c r="O12" s="130"/>
      <c r="P12" s="151"/>
      <c r="Q12" s="152"/>
    </row>
    <row r="13" spans="3:17" s="131" customFormat="1" ht="18">
      <c r="C13" s="155" t="s">
        <v>90</v>
      </c>
      <c r="D13" s="145"/>
      <c r="E13" s="153"/>
      <c r="F13" s="147" t="s">
        <v>69</v>
      </c>
      <c r="G13" s="147" t="s">
        <v>70</v>
      </c>
      <c r="H13" s="147"/>
      <c r="I13" s="147" t="s">
        <v>131</v>
      </c>
      <c r="J13" s="147" t="s">
        <v>134</v>
      </c>
      <c r="K13" s="147" t="s">
        <v>94</v>
      </c>
      <c r="L13" s="147" t="s">
        <v>93</v>
      </c>
      <c r="M13" s="147" t="s">
        <v>69</v>
      </c>
      <c r="N13" s="156" t="s">
        <v>87</v>
      </c>
      <c r="O13" s="130"/>
      <c r="P13" s="151"/>
      <c r="Q13" s="152"/>
    </row>
    <row r="14" spans="3:17" s="131" customFormat="1" ht="18">
      <c r="C14" s="157" t="s">
        <v>94</v>
      </c>
      <c r="D14" s="145"/>
      <c r="E14" s="153"/>
      <c r="F14" s="147" t="s">
        <v>131</v>
      </c>
      <c r="G14" s="147" t="s">
        <v>69</v>
      </c>
      <c r="H14" s="147"/>
      <c r="I14" s="147" t="s">
        <v>90</v>
      </c>
      <c r="J14" s="147" t="s">
        <v>75</v>
      </c>
      <c r="K14" s="147" t="s">
        <v>68</v>
      </c>
      <c r="L14" s="147"/>
      <c r="M14" s="147" t="s">
        <v>131</v>
      </c>
      <c r="N14" s="156" t="s">
        <v>93</v>
      </c>
      <c r="O14" s="130"/>
      <c r="P14" s="151"/>
      <c r="Q14" s="152"/>
    </row>
    <row r="15" spans="3:17" s="131" customFormat="1" ht="18">
      <c r="C15" s="157"/>
      <c r="D15" s="145"/>
      <c r="E15" s="153"/>
      <c r="F15" s="147" t="s">
        <v>90</v>
      </c>
      <c r="G15" s="147" t="s">
        <v>138</v>
      </c>
      <c r="H15" s="147"/>
      <c r="I15" s="147" t="s">
        <v>138</v>
      </c>
      <c r="J15" s="147" t="s">
        <v>139</v>
      </c>
      <c r="K15" s="147" t="s">
        <v>131</v>
      </c>
      <c r="L15" s="147"/>
      <c r="M15" s="147" t="s">
        <v>90</v>
      </c>
      <c r="N15" s="158" t="s">
        <v>67</v>
      </c>
      <c r="O15" s="130"/>
      <c r="P15" s="151"/>
      <c r="Q15" s="152"/>
    </row>
    <row r="16" spans="3:17" s="131" customFormat="1" ht="19" thickBot="1">
      <c r="C16" s="159"/>
      <c r="D16" s="160"/>
      <c r="E16" s="161"/>
      <c r="F16" s="162" t="s">
        <v>132</v>
      </c>
      <c r="G16" s="162" t="s">
        <v>94</v>
      </c>
      <c r="H16" s="162"/>
      <c r="I16" s="162" t="s">
        <v>83</v>
      </c>
      <c r="J16" s="162" t="s">
        <v>67</v>
      </c>
      <c r="K16" s="162" t="s">
        <v>136</v>
      </c>
      <c r="L16" s="162"/>
      <c r="M16" s="162" t="s">
        <v>132</v>
      </c>
      <c r="N16" s="163" t="s">
        <v>67</v>
      </c>
      <c r="O16" s="130"/>
      <c r="P16" s="130"/>
    </row>
    <row r="17" spans="3:24" s="131" customFormat="1" ht="15" customHeight="1">
      <c r="C17" s="164" t="s">
        <v>11</v>
      </c>
      <c r="D17" s="165" t="s">
        <v>57</v>
      </c>
      <c r="E17" s="166">
        <v>10</v>
      </c>
      <c r="F17" s="167">
        <v>9</v>
      </c>
      <c r="G17" s="167"/>
      <c r="H17" s="168"/>
      <c r="I17" s="166"/>
      <c r="J17" s="166"/>
      <c r="K17" s="166"/>
      <c r="L17" s="166"/>
      <c r="M17" s="166"/>
      <c r="N17" s="164">
        <f t="shared" ref="N17:N24" si="0">SUM(E17:M17)</f>
        <v>19</v>
      </c>
      <c r="O17" s="130" t="s">
        <v>67</v>
      </c>
    </row>
    <row r="18" spans="3:24" s="131" customFormat="1">
      <c r="C18" s="169" t="s">
        <v>12</v>
      </c>
      <c r="D18" s="170" t="s">
        <v>140</v>
      </c>
      <c r="E18" s="171">
        <v>6</v>
      </c>
      <c r="F18" s="172">
        <v>10</v>
      </c>
      <c r="G18" s="172"/>
      <c r="H18" s="173"/>
      <c r="I18" s="171"/>
      <c r="J18" s="171"/>
      <c r="K18" s="171"/>
      <c r="L18" s="171"/>
      <c r="M18" s="171"/>
      <c r="N18" s="164">
        <f t="shared" si="0"/>
        <v>16</v>
      </c>
      <c r="O18" s="174" t="s">
        <v>67</v>
      </c>
    </row>
    <row r="19" spans="3:24" s="131" customFormat="1">
      <c r="C19" s="169" t="s">
        <v>13</v>
      </c>
      <c r="D19" s="170" t="s">
        <v>39</v>
      </c>
      <c r="E19" s="171">
        <v>8</v>
      </c>
      <c r="F19" s="172">
        <v>7</v>
      </c>
      <c r="G19" s="172"/>
      <c r="H19" s="173"/>
      <c r="I19" s="171"/>
      <c r="J19" s="171"/>
      <c r="K19" s="171"/>
      <c r="L19" s="171"/>
      <c r="M19" s="171"/>
      <c r="N19" s="164">
        <f t="shared" si="0"/>
        <v>15</v>
      </c>
      <c r="O19" s="174"/>
    </row>
    <row r="20" spans="3:24" s="131" customFormat="1" ht="15" customHeight="1">
      <c r="C20" s="169" t="s">
        <v>14</v>
      </c>
      <c r="D20" s="170" t="s">
        <v>48</v>
      </c>
      <c r="E20" s="171">
        <v>7</v>
      </c>
      <c r="F20" s="172">
        <v>8</v>
      </c>
      <c r="G20" s="172"/>
      <c r="H20" s="173"/>
      <c r="I20" s="171"/>
      <c r="J20" s="171"/>
      <c r="K20" s="171"/>
      <c r="L20" s="171"/>
      <c r="M20" s="171"/>
      <c r="N20" s="164">
        <f t="shared" si="0"/>
        <v>15</v>
      </c>
      <c r="O20" s="130"/>
    </row>
    <row r="21" spans="3:24" s="131" customFormat="1" ht="15" customHeight="1">
      <c r="C21" s="169" t="s">
        <v>15</v>
      </c>
      <c r="D21" s="170" t="s">
        <v>45</v>
      </c>
      <c r="E21" s="171">
        <v>9</v>
      </c>
      <c r="F21" s="172">
        <v>5</v>
      </c>
      <c r="G21" s="172"/>
      <c r="H21" s="173"/>
      <c r="I21" s="171"/>
      <c r="J21" s="171"/>
      <c r="K21" s="171"/>
      <c r="L21" s="171"/>
      <c r="M21" s="171"/>
      <c r="N21" s="164">
        <f t="shared" si="0"/>
        <v>14</v>
      </c>
      <c r="O21" s="130"/>
    </row>
    <row r="22" spans="3:24" s="131" customFormat="1">
      <c r="C22" s="169" t="s">
        <v>107</v>
      </c>
      <c r="D22" s="170" t="s">
        <v>42</v>
      </c>
      <c r="E22" s="171">
        <v>5</v>
      </c>
      <c r="F22" s="172">
        <v>3</v>
      </c>
      <c r="G22" s="172"/>
      <c r="H22" s="171"/>
      <c r="I22" s="171"/>
      <c r="J22" s="171"/>
      <c r="K22" s="171"/>
      <c r="L22" s="171"/>
      <c r="M22" s="171"/>
      <c r="N22" s="164">
        <f t="shared" si="0"/>
        <v>8</v>
      </c>
      <c r="O22" s="174" t="s">
        <v>67</v>
      </c>
      <c r="P22" s="130"/>
      <c r="Q22" s="130"/>
    </row>
    <row r="23" spans="3:24" s="131" customFormat="1">
      <c r="C23" s="169" t="s">
        <v>141</v>
      </c>
      <c r="D23" s="170" t="s">
        <v>47</v>
      </c>
      <c r="E23" s="171"/>
      <c r="F23" s="172">
        <v>6</v>
      </c>
      <c r="G23" s="172"/>
      <c r="H23" s="173"/>
      <c r="I23" s="171"/>
      <c r="J23" s="171"/>
      <c r="K23" s="171"/>
      <c r="L23" s="171"/>
      <c r="M23" s="171"/>
      <c r="N23" s="164">
        <f t="shared" si="0"/>
        <v>6</v>
      </c>
      <c r="O23" s="174"/>
      <c r="P23" s="130"/>
      <c r="Q23" s="130"/>
      <c r="W23" s="175"/>
    </row>
    <row r="24" spans="3:24" s="131" customFormat="1" ht="16" thickBot="1">
      <c r="C24" s="176" t="s">
        <v>27</v>
      </c>
      <c r="D24" s="177" t="s">
        <v>40</v>
      </c>
      <c r="E24" s="178"/>
      <c r="F24" s="179">
        <v>4</v>
      </c>
      <c r="G24" s="179"/>
      <c r="H24" s="180"/>
      <c r="I24" s="178"/>
      <c r="J24" s="178"/>
      <c r="K24" s="178"/>
      <c r="L24" s="178"/>
      <c r="M24" s="178"/>
      <c r="N24" s="164">
        <f t="shared" si="0"/>
        <v>4</v>
      </c>
      <c r="O24" s="174"/>
      <c r="P24" s="130"/>
      <c r="Q24" s="130"/>
      <c r="W24" s="175"/>
      <c r="X24" s="181"/>
    </row>
    <row r="25" spans="3:24" s="131" customFormat="1" ht="14" thickBot="1">
      <c r="C25" s="182"/>
      <c r="D25" s="183" t="s">
        <v>108</v>
      </c>
      <c r="E25" s="184" t="s">
        <v>11</v>
      </c>
      <c r="F25" s="185" t="s">
        <v>143</v>
      </c>
      <c r="G25" s="185" t="s">
        <v>109</v>
      </c>
      <c r="H25" s="184" t="s">
        <v>102</v>
      </c>
      <c r="I25" s="184" t="s">
        <v>106</v>
      </c>
      <c r="J25" s="185" t="s">
        <v>16</v>
      </c>
      <c r="K25" s="185" t="s">
        <v>17</v>
      </c>
      <c r="L25" s="185" t="s">
        <v>27</v>
      </c>
      <c r="M25" s="185" t="s">
        <v>142</v>
      </c>
      <c r="N25" s="186"/>
      <c r="O25" s="130"/>
      <c r="P25" s="130"/>
      <c r="Q25" s="130"/>
    </row>
    <row r="26" spans="3:24" s="131" customFormat="1" ht="13">
      <c r="C26" s="235" t="s">
        <v>176</v>
      </c>
      <c r="D26" s="236"/>
      <c r="E26" s="236"/>
      <c r="F26" s="236"/>
      <c r="G26" s="236"/>
      <c r="H26" s="236"/>
      <c r="I26" s="236"/>
      <c r="J26" s="236"/>
      <c r="K26" s="236"/>
      <c r="L26" s="236"/>
      <c r="M26" s="236"/>
      <c r="N26" s="237"/>
      <c r="O26" s="130"/>
      <c r="P26" s="130" t="s">
        <v>67</v>
      </c>
      <c r="Q26" s="130"/>
    </row>
    <row r="27" spans="3:24" s="131" customFormat="1" ht="14" thickBot="1">
      <c r="C27" s="238" t="s">
        <v>144</v>
      </c>
      <c r="D27" s="239"/>
      <c r="E27" s="239"/>
      <c r="F27" s="239"/>
      <c r="G27" s="239"/>
      <c r="H27" s="239"/>
      <c r="I27" s="239"/>
      <c r="J27" s="239"/>
      <c r="K27" s="239"/>
      <c r="L27" s="239"/>
      <c r="M27" s="239"/>
      <c r="N27" s="240"/>
      <c r="O27" s="130"/>
      <c r="P27" s="130"/>
      <c r="Q27" s="130"/>
    </row>
    <row r="28" spans="3:24" s="131" customFormat="1" ht="15" customHeight="1">
      <c r="C28" s="164" t="s">
        <v>11</v>
      </c>
      <c r="D28" s="195" t="s">
        <v>49</v>
      </c>
      <c r="E28" s="166">
        <v>10</v>
      </c>
      <c r="F28" s="167">
        <v>10</v>
      </c>
      <c r="G28" s="167"/>
      <c r="H28" s="168"/>
      <c r="I28" s="166"/>
      <c r="J28" s="166"/>
      <c r="K28" s="166"/>
      <c r="L28" s="166"/>
      <c r="M28" s="166"/>
      <c r="N28" s="164">
        <f t="shared" ref="N28:N33" si="1">SUM(E28:M28)</f>
        <v>20</v>
      </c>
      <c r="O28" s="130"/>
      <c r="P28" s="130"/>
      <c r="Q28" s="130"/>
    </row>
    <row r="29" spans="3:24" s="131" customFormat="1" ht="15" customHeight="1">
      <c r="C29" s="169" t="s">
        <v>12</v>
      </c>
      <c r="D29" s="187" t="s">
        <v>39</v>
      </c>
      <c r="E29" s="178">
        <v>9</v>
      </c>
      <c r="F29" s="179">
        <v>9</v>
      </c>
      <c r="G29" s="179"/>
      <c r="H29" s="180"/>
      <c r="I29" s="178"/>
      <c r="J29" s="178"/>
      <c r="K29" s="178"/>
      <c r="L29" s="178"/>
      <c r="M29" s="178"/>
      <c r="N29" s="164">
        <f t="shared" si="1"/>
        <v>18</v>
      </c>
      <c r="O29" s="130"/>
      <c r="P29" s="130"/>
      <c r="Q29" s="130"/>
    </row>
    <row r="30" spans="3:24" s="131" customFormat="1" ht="15" customHeight="1">
      <c r="C30" s="169" t="s">
        <v>13</v>
      </c>
      <c r="D30" s="187" t="s">
        <v>45</v>
      </c>
      <c r="E30" s="178">
        <v>8</v>
      </c>
      <c r="F30" s="179">
        <v>6</v>
      </c>
      <c r="G30" s="179"/>
      <c r="H30" s="178"/>
      <c r="I30" s="178"/>
      <c r="J30" s="178"/>
      <c r="K30" s="178"/>
      <c r="L30" s="178"/>
      <c r="M30" s="178"/>
      <c r="N30" s="164">
        <f t="shared" si="1"/>
        <v>14</v>
      </c>
      <c r="O30" s="130"/>
      <c r="P30" s="130"/>
      <c r="Q30" s="130"/>
    </row>
    <row r="31" spans="3:24" s="131" customFormat="1" ht="15" customHeight="1">
      <c r="C31" s="169" t="s">
        <v>14</v>
      </c>
      <c r="D31" s="187" t="s">
        <v>42</v>
      </c>
      <c r="E31" s="178">
        <v>7</v>
      </c>
      <c r="F31" s="179">
        <v>7</v>
      </c>
      <c r="G31" s="179"/>
      <c r="H31" s="178"/>
      <c r="I31" s="178"/>
      <c r="J31" s="178"/>
      <c r="K31" s="178"/>
      <c r="L31" s="178"/>
      <c r="M31" s="178"/>
      <c r="N31" s="164">
        <f t="shared" si="1"/>
        <v>14</v>
      </c>
      <c r="O31" s="130"/>
      <c r="P31" s="130"/>
      <c r="Q31" s="130"/>
    </row>
    <row r="32" spans="3:24" s="131" customFormat="1" ht="15" customHeight="1">
      <c r="C32" s="169" t="s">
        <v>15</v>
      </c>
      <c r="D32" s="187" t="s">
        <v>50</v>
      </c>
      <c r="E32" s="178"/>
      <c r="F32" s="179">
        <v>8</v>
      </c>
      <c r="G32" s="179"/>
      <c r="H32" s="180"/>
      <c r="I32" s="178"/>
      <c r="J32" s="178"/>
      <c r="K32" s="178"/>
      <c r="L32" s="178"/>
      <c r="M32" s="178"/>
      <c r="N32" s="164">
        <f t="shared" si="1"/>
        <v>8</v>
      </c>
      <c r="O32" s="130" t="s">
        <v>67</v>
      </c>
      <c r="P32" s="130"/>
      <c r="Q32" s="130"/>
    </row>
    <row r="33" spans="3:17" s="131" customFormat="1" ht="15" customHeight="1" thickBot="1">
      <c r="C33" s="169" t="s">
        <v>16</v>
      </c>
      <c r="D33" s="187" t="s">
        <v>44</v>
      </c>
      <c r="E33" s="178"/>
      <c r="F33" s="179">
        <v>5</v>
      </c>
      <c r="G33" s="179"/>
      <c r="H33" s="180"/>
      <c r="I33" s="178"/>
      <c r="J33" s="178"/>
      <c r="K33" s="178"/>
      <c r="L33" s="178"/>
      <c r="M33" s="178"/>
      <c r="N33" s="164">
        <f t="shared" si="1"/>
        <v>5</v>
      </c>
      <c r="O33" s="130"/>
      <c r="P33" s="130"/>
      <c r="Q33" s="130"/>
    </row>
    <row r="34" spans="3:17" s="131" customFormat="1" ht="14" thickBot="1">
      <c r="C34" s="182"/>
      <c r="D34" s="183" t="s">
        <v>108</v>
      </c>
      <c r="E34" s="184" t="s">
        <v>100</v>
      </c>
      <c r="F34" s="185" t="s">
        <v>143</v>
      </c>
      <c r="G34" s="185" t="s">
        <v>109</v>
      </c>
      <c r="H34" s="184" t="s">
        <v>102</v>
      </c>
      <c r="I34" s="184" t="s">
        <v>106</v>
      </c>
      <c r="J34" s="185" t="s">
        <v>16</v>
      </c>
      <c r="K34" s="185" t="s">
        <v>17</v>
      </c>
      <c r="L34" s="185" t="s">
        <v>27</v>
      </c>
      <c r="M34" s="185" t="s">
        <v>142</v>
      </c>
      <c r="N34" s="186"/>
      <c r="O34" s="130"/>
      <c r="P34" s="130"/>
      <c r="Q34" s="130"/>
    </row>
    <row r="35" spans="3:17" s="131" customFormat="1">
      <c r="C35" s="130"/>
      <c r="D35" s="229"/>
      <c r="E35" s="229"/>
      <c r="F35" s="229"/>
      <c r="G35" s="229"/>
      <c r="H35" s="229"/>
      <c r="I35" s="229"/>
      <c r="J35" s="229"/>
      <c r="K35" s="229"/>
      <c r="L35" s="229"/>
      <c r="M35" s="229"/>
      <c r="N35" s="130"/>
      <c r="O35" s="130"/>
      <c r="P35" s="130"/>
      <c r="Q35" s="174" t="s">
        <v>67</v>
      </c>
    </row>
    <row r="36" spans="3:17">
      <c r="D36" s="230" t="s">
        <v>145</v>
      </c>
      <c r="E36" s="230"/>
      <c r="F36" s="230"/>
      <c r="G36" s="230"/>
      <c r="H36" s="230"/>
      <c r="I36" s="230"/>
      <c r="J36" s="230"/>
      <c r="K36" s="230"/>
      <c r="L36" s="230"/>
    </row>
    <row r="37" spans="3:17">
      <c r="D37" s="189" t="s">
        <v>146</v>
      </c>
      <c r="E37" s="190"/>
      <c r="F37" s="190"/>
    </row>
    <row r="38" spans="3:17">
      <c r="D38" s="191" t="s">
        <v>147</v>
      </c>
      <c r="E38" s="191"/>
      <c r="F38" s="191"/>
    </row>
    <row r="39" spans="3:17">
      <c r="D39" s="191" t="s">
        <v>148</v>
      </c>
      <c r="E39" s="191"/>
      <c r="F39" s="191"/>
      <c r="G39" s="191"/>
    </row>
    <row r="40" spans="3:17">
      <c r="D40" s="192" t="s">
        <v>149</v>
      </c>
      <c r="E40" s="192"/>
      <c r="F40" s="192"/>
      <c r="G40" s="192"/>
      <c r="H40" s="192"/>
      <c r="I40" s="192"/>
      <c r="J40" s="192"/>
      <c r="K40" s="192"/>
      <c r="L40" s="192"/>
      <c r="M40" s="193"/>
      <c r="N40" s="193"/>
      <c r="O40" s="193"/>
    </row>
    <row r="42" spans="3:17">
      <c r="H42" s="194" t="s">
        <v>150</v>
      </c>
      <c r="I42" s="194"/>
      <c r="J42" s="194"/>
      <c r="K42" s="194"/>
      <c r="L42" s="194"/>
      <c r="M42" s="194"/>
      <c r="N42" s="194"/>
      <c r="O42" s="194"/>
    </row>
  </sheetData>
  <sortState xmlns:xlrd2="http://schemas.microsoft.com/office/spreadsheetml/2017/richdata2" ref="D28:N33">
    <sortCondition descending="1" ref="N28:N33"/>
  </sortState>
  <mergeCells count="8">
    <mergeCell ref="D35:M35"/>
    <mergeCell ref="D36:L36"/>
    <mergeCell ref="C1:N1"/>
    <mergeCell ref="C2:N2"/>
    <mergeCell ref="C3:N3"/>
    <mergeCell ref="D7:D9"/>
    <mergeCell ref="C26:N26"/>
    <mergeCell ref="C27:N27"/>
  </mergeCells>
  <hyperlinks>
    <hyperlink ref="C35" r:id="rId1" display="www.ovdpopoprad.717.cz" xr:uid="{00000000-0004-0000-03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C58ED-39AE-684D-8036-C848BE1AF811}">
  <dimension ref="B2:T61"/>
  <sheetViews>
    <sheetView workbookViewId="0">
      <selection activeCell="M37" sqref="M37"/>
    </sheetView>
  </sheetViews>
  <sheetFormatPr baseColWidth="10" defaultColWidth="9.1640625" defaultRowHeight="13"/>
  <cols>
    <col min="1" max="1" width="9.1640625" style="314"/>
    <col min="2" max="2" width="3" style="314" customWidth="1"/>
    <col min="3" max="3" width="6.5" style="314" customWidth="1"/>
    <col min="4" max="4" width="20" style="314" customWidth="1"/>
    <col min="5" max="5" width="13.6640625" style="314" customWidth="1"/>
    <col min="6" max="6" width="12.6640625" style="314" customWidth="1"/>
    <col min="7" max="7" width="10.1640625" style="314" customWidth="1"/>
    <col min="8" max="8" width="9.83203125" style="314" customWidth="1"/>
    <col min="9" max="9" width="9.6640625" style="314" customWidth="1"/>
    <col min="10" max="10" width="9.33203125" style="314" customWidth="1"/>
    <col min="11" max="16384" width="9.1640625" style="314"/>
  </cols>
  <sheetData>
    <row r="2" spans="3:15" ht="14" thickBot="1"/>
    <row r="3" spans="3:15">
      <c r="C3" s="315" t="s">
        <v>178</v>
      </c>
      <c r="D3" s="316"/>
      <c r="E3" s="316"/>
      <c r="F3" s="316"/>
      <c r="G3" s="316"/>
      <c r="H3" s="316"/>
      <c r="I3" s="316"/>
      <c r="J3" s="316"/>
      <c r="K3" s="317"/>
    </row>
    <row r="4" spans="3:15" ht="18.75" customHeight="1">
      <c r="C4" s="318"/>
      <c r="D4" s="319" t="s">
        <v>179</v>
      </c>
      <c r="E4" s="320"/>
      <c r="F4" s="319"/>
      <c r="G4" s="319"/>
      <c r="H4" s="321"/>
      <c r="I4" s="321"/>
      <c r="J4" s="321"/>
      <c r="K4" s="322"/>
    </row>
    <row r="5" spans="3:15" ht="14" thickBot="1">
      <c r="C5" s="323"/>
      <c r="D5" s="324"/>
      <c r="E5" s="324"/>
      <c r="F5" s="324"/>
      <c r="G5" s="324"/>
      <c r="H5" s="324"/>
      <c r="I5" s="324"/>
      <c r="J5" s="324"/>
      <c r="K5" s="325"/>
    </row>
    <row r="6" spans="3:15" ht="14" hidden="1" thickBot="1">
      <c r="C6" s="326" t="s">
        <v>180</v>
      </c>
      <c r="D6" s="327"/>
      <c r="E6" s="328"/>
      <c r="F6" s="328"/>
      <c r="G6" s="328"/>
      <c r="H6" s="328"/>
      <c r="I6" s="328"/>
      <c r="J6" s="328"/>
      <c r="K6" s="329"/>
    </row>
    <row r="7" spans="3:15" ht="14" thickBot="1">
      <c r="C7" s="330"/>
      <c r="D7" s="331" t="s">
        <v>181</v>
      </c>
      <c r="E7" s="332" t="s">
        <v>119</v>
      </c>
      <c r="F7" s="332" t="s">
        <v>182</v>
      </c>
      <c r="G7" s="332" t="s">
        <v>183</v>
      </c>
      <c r="H7" s="332" t="s">
        <v>123</v>
      </c>
      <c r="I7" s="332" t="s">
        <v>184</v>
      </c>
      <c r="J7" s="333" t="s">
        <v>126</v>
      </c>
      <c r="K7" s="334" t="s">
        <v>82</v>
      </c>
    </row>
    <row r="8" spans="3:15">
      <c r="C8" s="335" t="s">
        <v>66</v>
      </c>
      <c r="D8" s="336"/>
      <c r="E8" s="337" t="s">
        <v>67</v>
      </c>
      <c r="F8" s="337" t="s">
        <v>185</v>
      </c>
      <c r="G8" s="338" t="s">
        <v>69</v>
      </c>
      <c r="H8" s="338" t="s">
        <v>130</v>
      </c>
      <c r="I8" s="337"/>
      <c r="J8" s="339" t="s">
        <v>186</v>
      </c>
      <c r="K8" s="340" t="s">
        <v>70</v>
      </c>
    </row>
    <row r="9" spans="3:15">
      <c r="C9" s="335" t="s">
        <v>70</v>
      </c>
      <c r="D9" s="336"/>
      <c r="E9" s="337" t="s">
        <v>67</v>
      </c>
      <c r="F9" s="337" t="s">
        <v>187</v>
      </c>
      <c r="G9" s="337" t="s">
        <v>90</v>
      </c>
      <c r="H9" s="337" t="s">
        <v>75</v>
      </c>
      <c r="I9" s="337" t="s">
        <v>132</v>
      </c>
      <c r="J9" s="339" t="s">
        <v>188</v>
      </c>
      <c r="K9" s="340" t="s">
        <v>87</v>
      </c>
    </row>
    <row r="10" spans="3:15">
      <c r="C10" s="335" t="s">
        <v>75</v>
      </c>
      <c r="D10" s="341" t="s">
        <v>67</v>
      </c>
      <c r="E10" s="337" t="s">
        <v>189</v>
      </c>
      <c r="F10" s="337" t="s">
        <v>71</v>
      </c>
      <c r="G10" s="337" t="s">
        <v>132</v>
      </c>
      <c r="H10" s="337" t="s">
        <v>83</v>
      </c>
      <c r="I10" s="337" t="s">
        <v>75</v>
      </c>
      <c r="J10" s="339" t="s">
        <v>71</v>
      </c>
      <c r="K10" s="340" t="s">
        <v>93</v>
      </c>
    </row>
    <row r="11" spans="3:15">
      <c r="C11" s="335" t="s">
        <v>83</v>
      </c>
      <c r="D11" s="341"/>
      <c r="E11" s="337" t="s">
        <v>94</v>
      </c>
      <c r="F11" s="337" t="s">
        <v>134</v>
      </c>
      <c r="G11" s="337" t="s">
        <v>83</v>
      </c>
      <c r="H11" s="337" t="s">
        <v>131</v>
      </c>
      <c r="I11" s="337" t="s">
        <v>83</v>
      </c>
      <c r="J11" s="339" t="s">
        <v>134</v>
      </c>
      <c r="K11" s="340" t="s">
        <v>67</v>
      </c>
      <c r="N11" s="342"/>
    </row>
    <row r="12" spans="3:15">
      <c r="C12" s="335" t="s">
        <v>87</v>
      </c>
      <c r="D12" s="341"/>
      <c r="E12" s="337" t="s">
        <v>75</v>
      </c>
      <c r="F12" s="337" t="s">
        <v>90</v>
      </c>
      <c r="G12" s="337" t="s">
        <v>75</v>
      </c>
      <c r="H12" s="337" t="s">
        <v>70</v>
      </c>
      <c r="I12" s="337" t="s">
        <v>69</v>
      </c>
      <c r="J12" s="339" t="s">
        <v>90</v>
      </c>
      <c r="K12" s="340" t="s">
        <v>68</v>
      </c>
      <c r="O12" s="343"/>
    </row>
    <row r="13" spans="3:15" ht="18">
      <c r="C13" s="335" t="s">
        <v>90</v>
      </c>
      <c r="D13" s="344" t="s">
        <v>190</v>
      </c>
      <c r="E13" s="337" t="s">
        <v>131</v>
      </c>
      <c r="F13" s="337" t="s">
        <v>83</v>
      </c>
      <c r="G13" s="337" t="s">
        <v>134</v>
      </c>
      <c r="H13" s="337" t="s">
        <v>69</v>
      </c>
      <c r="I13" s="337" t="s">
        <v>83</v>
      </c>
      <c r="J13" s="339" t="s">
        <v>83</v>
      </c>
      <c r="K13" s="340" t="s">
        <v>66</v>
      </c>
      <c r="O13" s="343"/>
    </row>
    <row r="14" spans="3:15">
      <c r="C14" s="335" t="s">
        <v>94</v>
      </c>
      <c r="D14" s="345" t="s">
        <v>191</v>
      </c>
      <c r="E14" s="337" t="s">
        <v>136</v>
      </c>
      <c r="F14" s="337" t="s">
        <v>69</v>
      </c>
      <c r="G14" s="337" t="s">
        <v>70</v>
      </c>
      <c r="H14" s="337" t="s">
        <v>131</v>
      </c>
      <c r="I14" s="337" t="s">
        <v>131</v>
      </c>
      <c r="J14" s="339" t="s">
        <v>69</v>
      </c>
      <c r="K14" s="340" t="s">
        <v>70</v>
      </c>
    </row>
    <row r="15" spans="3:15">
      <c r="C15" s="346" t="s">
        <v>67</v>
      </c>
      <c r="D15" s="345"/>
      <c r="E15" s="337" t="s">
        <v>75</v>
      </c>
      <c r="F15" s="337" t="s">
        <v>131</v>
      </c>
      <c r="G15" s="337" t="s">
        <v>69</v>
      </c>
      <c r="H15" s="337" t="s">
        <v>90</v>
      </c>
      <c r="I15" s="337" t="s">
        <v>93</v>
      </c>
      <c r="J15" s="339" t="s">
        <v>131</v>
      </c>
      <c r="K15" s="340" t="s">
        <v>74</v>
      </c>
    </row>
    <row r="16" spans="3:15">
      <c r="C16" s="346" t="s">
        <v>67</v>
      </c>
      <c r="D16" s="345"/>
      <c r="E16" s="337" t="s">
        <v>67</v>
      </c>
      <c r="F16" s="337" t="s">
        <v>90</v>
      </c>
      <c r="G16" s="337" t="s">
        <v>138</v>
      </c>
      <c r="H16" s="337" t="s">
        <v>138</v>
      </c>
      <c r="I16" s="337"/>
      <c r="J16" s="339" t="s">
        <v>90</v>
      </c>
      <c r="K16" s="340" t="s">
        <v>192</v>
      </c>
    </row>
    <row r="17" spans="3:20" ht="14" thickBot="1">
      <c r="C17" s="347" t="s">
        <v>67</v>
      </c>
      <c r="D17" s="348"/>
      <c r="E17" s="349" t="s">
        <v>67</v>
      </c>
      <c r="F17" s="349" t="s">
        <v>132</v>
      </c>
      <c r="G17" s="349" t="s">
        <v>94</v>
      </c>
      <c r="H17" s="349" t="s">
        <v>83</v>
      </c>
      <c r="I17" s="349"/>
      <c r="J17" s="350" t="s">
        <v>132</v>
      </c>
      <c r="K17" s="351" t="s">
        <v>67</v>
      </c>
    </row>
    <row r="18" spans="3:20" ht="14" thickBot="1">
      <c r="C18" s="352" t="s">
        <v>193</v>
      </c>
      <c r="D18" s="353"/>
      <c r="E18" s="353"/>
      <c r="F18" s="353"/>
      <c r="G18" s="353"/>
      <c r="H18" s="353"/>
      <c r="I18" s="353"/>
      <c r="J18" s="353"/>
      <c r="K18" s="354"/>
    </row>
    <row r="19" spans="3:20">
      <c r="C19" s="355" t="s">
        <v>11</v>
      </c>
      <c r="D19" s="356" t="s">
        <v>57</v>
      </c>
      <c r="E19" s="357">
        <v>10</v>
      </c>
      <c r="F19" s="358">
        <v>10</v>
      </c>
      <c r="G19" s="359"/>
      <c r="H19" s="357"/>
      <c r="I19" s="358"/>
      <c r="J19" s="359"/>
      <c r="K19" s="355">
        <v>20</v>
      </c>
    </row>
    <row r="20" spans="3:20" ht="14">
      <c r="C20" s="360" t="s">
        <v>12</v>
      </c>
      <c r="D20" s="361" t="s">
        <v>48</v>
      </c>
      <c r="E20" s="362">
        <v>7</v>
      </c>
      <c r="F20" s="363">
        <v>9</v>
      </c>
      <c r="G20" s="364"/>
      <c r="H20" s="362"/>
      <c r="I20" s="363"/>
      <c r="J20" s="364"/>
      <c r="K20" s="360" t="s">
        <v>194</v>
      </c>
    </row>
    <row r="21" spans="3:20">
      <c r="C21" s="360" t="s">
        <v>13</v>
      </c>
      <c r="D21" s="361" t="s">
        <v>39</v>
      </c>
      <c r="E21" s="362">
        <v>8</v>
      </c>
      <c r="F21" s="363">
        <v>8</v>
      </c>
      <c r="G21" s="364"/>
      <c r="H21" s="362"/>
      <c r="I21" s="363"/>
      <c r="J21" s="364"/>
      <c r="K21" s="365" t="s">
        <v>195</v>
      </c>
    </row>
    <row r="22" spans="3:20" ht="14">
      <c r="C22" s="366" t="s">
        <v>12</v>
      </c>
      <c r="D22" s="361" t="s">
        <v>45</v>
      </c>
      <c r="E22" s="362">
        <v>9</v>
      </c>
      <c r="F22" s="367">
        <v>7</v>
      </c>
      <c r="G22" s="362"/>
      <c r="H22" s="368"/>
      <c r="I22" s="362"/>
      <c r="J22" s="364"/>
      <c r="K22" s="360" t="s">
        <v>196</v>
      </c>
      <c r="L22" s="369" t="s">
        <v>67</v>
      </c>
    </row>
    <row r="23" spans="3:20">
      <c r="C23" s="366" t="s">
        <v>15</v>
      </c>
      <c r="D23" s="361"/>
      <c r="E23" s="362"/>
      <c r="F23" s="362"/>
      <c r="G23" s="362"/>
      <c r="H23" s="362"/>
      <c r="I23" s="362"/>
      <c r="J23" s="364"/>
      <c r="K23" s="360"/>
    </row>
    <row r="24" spans="3:20">
      <c r="C24" s="366" t="s">
        <v>16</v>
      </c>
      <c r="D24" s="370"/>
      <c r="E24" s="371"/>
      <c r="F24" s="371"/>
      <c r="G24" s="371"/>
      <c r="H24" s="371"/>
      <c r="I24" s="371"/>
      <c r="J24" s="372"/>
      <c r="K24" s="360"/>
    </row>
    <row r="25" spans="3:20" ht="14" thickBot="1">
      <c r="C25" s="373" t="s">
        <v>17</v>
      </c>
      <c r="D25" s="370"/>
      <c r="E25" s="371"/>
      <c r="F25" s="371"/>
      <c r="G25" s="371"/>
      <c r="H25" s="371"/>
      <c r="I25" s="371"/>
      <c r="J25" s="372"/>
      <c r="K25" s="360"/>
    </row>
    <row r="26" spans="3:20" ht="14" thickBot="1">
      <c r="C26" s="374"/>
      <c r="D26" s="374" t="s">
        <v>108</v>
      </c>
      <c r="E26" s="375" t="s">
        <v>11</v>
      </c>
      <c r="F26" s="375" t="s">
        <v>197</v>
      </c>
      <c r="G26" s="375" t="s">
        <v>198</v>
      </c>
      <c r="H26" s="375" t="s">
        <v>102</v>
      </c>
      <c r="I26" s="375" t="s">
        <v>106</v>
      </c>
      <c r="J26" s="375" t="s">
        <v>16</v>
      </c>
      <c r="K26" s="374"/>
    </row>
    <row r="27" spans="3:20" ht="14" thickBot="1">
      <c r="C27" s="376" t="s">
        <v>199</v>
      </c>
      <c r="D27" s="377"/>
      <c r="E27" s="377"/>
      <c r="F27" s="377"/>
      <c r="G27" s="377"/>
      <c r="H27" s="377"/>
      <c r="I27" s="377"/>
      <c r="J27" s="377"/>
      <c r="K27" s="378"/>
    </row>
    <row r="28" spans="3:20" ht="15">
      <c r="C28" s="360" t="s">
        <v>11</v>
      </c>
      <c r="D28" s="379" t="s">
        <v>49</v>
      </c>
      <c r="E28" s="362">
        <v>10</v>
      </c>
      <c r="F28" s="362">
        <v>10</v>
      </c>
      <c r="G28" s="362"/>
      <c r="H28" s="362"/>
      <c r="I28" s="364"/>
      <c r="J28" s="364"/>
      <c r="K28" s="366">
        <v>20</v>
      </c>
      <c r="N28" s="380" t="s">
        <v>67</v>
      </c>
    </row>
    <row r="29" spans="3:20" ht="15">
      <c r="C29" s="360" t="s">
        <v>12</v>
      </c>
      <c r="D29" s="379" t="s">
        <v>39</v>
      </c>
      <c r="E29" s="362">
        <v>9</v>
      </c>
      <c r="F29" s="362">
        <v>9</v>
      </c>
      <c r="G29" s="362"/>
      <c r="H29" s="362"/>
      <c r="I29" s="364"/>
      <c r="J29" s="364"/>
      <c r="K29" s="366">
        <v>18</v>
      </c>
      <c r="N29" s="380"/>
    </row>
    <row r="30" spans="3:20" ht="15">
      <c r="C30" s="360" t="s">
        <v>13</v>
      </c>
      <c r="D30" s="379" t="s">
        <v>45</v>
      </c>
      <c r="E30" s="362">
        <v>8</v>
      </c>
      <c r="F30" s="362">
        <v>8</v>
      </c>
      <c r="G30" s="362"/>
      <c r="H30" s="362"/>
      <c r="I30" s="364"/>
      <c r="J30" s="364"/>
      <c r="K30" s="366">
        <v>16</v>
      </c>
      <c r="N30" s="380"/>
    </row>
    <row r="31" spans="3:20" ht="14" thickBot="1">
      <c r="C31" s="360" t="s">
        <v>14</v>
      </c>
      <c r="D31" s="379"/>
      <c r="E31" s="362"/>
      <c r="F31" s="362"/>
      <c r="G31" s="362"/>
      <c r="H31" s="362"/>
      <c r="I31" s="364"/>
      <c r="J31" s="364"/>
      <c r="K31" s="366"/>
    </row>
    <row r="32" spans="3:20" ht="14" thickBot="1">
      <c r="C32" s="374"/>
      <c r="D32" s="374" t="s">
        <v>108</v>
      </c>
      <c r="E32" s="374" t="s">
        <v>11</v>
      </c>
      <c r="F32" s="374" t="s">
        <v>12</v>
      </c>
      <c r="G32" s="374" t="s">
        <v>13</v>
      </c>
      <c r="H32" s="374" t="s">
        <v>14</v>
      </c>
      <c r="I32" s="375" t="s">
        <v>15</v>
      </c>
      <c r="J32" s="381" t="s">
        <v>16</v>
      </c>
      <c r="K32" s="374"/>
      <c r="S32" s="343"/>
      <c r="T32" s="343"/>
    </row>
    <row r="33" spans="3:14">
      <c r="C33" s="382"/>
      <c r="D33" s="383"/>
      <c r="E33" s="383"/>
      <c r="F33" s="383"/>
      <c r="G33" s="383"/>
      <c r="H33" s="383"/>
      <c r="I33" s="383"/>
      <c r="J33" s="383"/>
      <c r="K33" s="382"/>
    </row>
    <row r="34" spans="3:14">
      <c r="C34" s="384" t="s">
        <v>200</v>
      </c>
      <c r="D34" s="384"/>
      <c r="E34" s="384"/>
      <c r="F34" s="384"/>
      <c r="G34" s="384"/>
      <c r="H34" s="384"/>
      <c r="I34" s="385" t="s">
        <v>67</v>
      </c>
      <c r="J34" s="385"/>
      <c r="K34" s="386" t="s">
        <v>67</v>
      </c>
      <c r="L34" s="387"/>
    </row>
    <row r="35" spans="3:14">
      <c r="C35" s="388"/>
      <c r="D35" s="389" t="s">
        <v>201</v>
      </c>
      <c r="E35" s="388"/>
      <c r="F35" s="388"/>
      <c r="G35" s="388"/>
      <c r="H35" s="388"/>
      <c r="I35" s="390"/>
      <c r="J35" s="390"/>
      <c r="K35" s="391"/>
      <c r="L35" s="387"/>
    </row>
    <row r="36" spans="3:14">
      <c r="C36" s="390"/>
      <c r="D36" s="390" t="s">
        <v>202</v>
      </c>
      <c r="E36" s="390"/>
      <c r="F36" s="390"/>
      <c r="G36" s="390"/>
      <c r="H36" s="390"/>
      <c r="I36" s="390" t="s">
        <v>67</v>
      </c>
      <c r="J36" s="390"/>
      <c r="K36" s="390"/>
      <c r="L36" s="392"/>
      <c r="M36" s="343"/>
    </row>
    <row r="37" spans="3:14">
      <c r="C37" s="393" t="s">
        <v>203</v>
      </c>
      <c r="D37" s="393"/>
      <c r="E37" s="393"/>
      <c r="F37" s="393"/>
      <c r="G37" s="393"/>
      <c r="H37" s="393"/>
      <c r="I37" s="393"/>
      <c r="J37" s="393"/>
      <c r="K37" s="393"/>
      <c r="L37" s="392"/>
    </row>
    <row r="38" spans="3:14">
      <c r="C38" s="394" t="s">
        <v>204</v>
      </c>
      <c r="D38" s="394"/>
      <c r="E38" s="394"/>
      <c r="F38" s="394"/>
      <c r="G38" s="394"/>
      <c r="H38" s="394"/>
      <c r="I38" s="394"/>
      <c r="J38" s="394"/>
      <c r="K38" s="395"/>
      <c r="L38" s="392"/>
    </row>
    <row r="39" spans="3:14">
      <c r="C39" s="396" t="s">
        <v>205</v>
      </c>
      <c r="D39" s="396"/>
      <c r="E39" s="396"/>
      <c r="F39" s="396"/>
      <c r="G39" s="396"/>
      <c r="H39" s="396"/>
      <c r="I39" s="396"/>
      <c r="J39" s="396"/>
      <c r="K39" s="395"/>
      <c r="L39" s="392"/>
    </row>
    <row r="40" spans="3:14">
      <c r="C40" s="393" t="s">
        <v>206</v>
      </c>
      <c r="D40" s="393"/>
      <c r="E40" s="393"/>
      <c r="F40" s="393"/>
      <c r="G40" s="393"/>
      <c r="H40" s="393"/>
      <c r="I40" s="393"/>
      <c r="J40" s="393"/>
      <c r="K40" s="393"/>
      <c r="L40" s="392"/>
    </row>
    <row r="41" spans="3:14">
      <c r="C41" s="397" t="s">
        <v>67</v>
      </c>
      <c r="D41" s="397" t="s">
        <v>67</v>
      </c>
      <c r="E41" s="398"/>
      <c r="F41" s="398"/>
      <c r="G41" s="398"/>
      <c r="H41" s="398"/>
      <c r="I41" s="398"/>
      <c r="J41" s="398"/>
      <c r="K41" s="397"/>
      <c r="L41" s="392"/>
    </row>
    <row r="42" spans="3:14">
      <c r="C42" s="392"/>
      <c r="D42" s="397"/>
      <c r="E42" s="399" t="s">
        <v>207</v>
      </c>
      <c r="F42" s="399"/>
      <c r="G42" s="399"/>
      <c r="H42" s="399"/>
      <c r="I42" s="399"/>
      <c r="J42" s="399"/>
      <c r="K42" s="399"/>
      <c r="L42" s="392"/>
    </row>
    <row r="43" spans="3:14">
      <c r="C43" s="392"/>
      <c r="D43" s="397" t="s">
        <v>67</v>
      </c>
      <c r="E43" s="399"/>
      <c r="F43" s="399"/>
      <c r="G43" s="399"/>
      <c r="H43" s="399"/>
      <c r="I43" s="399"/>
      <c r="J43" s="399"/>
      <c r="K43" s="399"/>
      <c r="L43" s="392"/>
      <c r="N43" s="343"/>
    </row>
    <row r="44" spans="3:14">
      <c r="C44" s="392"/>
      <c r="D44" s="397"/>
      <c r="E44" s="400" t="s">
        <v>208</v>
      </c>
      <c r="F44" s="400"/>
      <c r="G44" s="400"/>
      <c r="H44" s="400"/>
      <c r="I44" s="400"/>
      <c r="J44" s="400"/>
      <c r="K44" s="400"/>
      <c r="L44" s="392"/>
    </row>
    <row r="45" spans="3:14" ht="14" thickBot="1">
      <c r="C45" s="392" t="s">
        <v>209</v>
      </c>
      <c r="D45" s="392"/>
      <c r="E45" s="392" t="s">
        <v>67</v>
      </c>
      <c r="F45" s="392" t="s">
        <v>67</v>
      </c>
      <c r="G45" s="392"/>
      <c r="H45" s="392"/>
      <c r="I45" s="392"/>
      <c r="J45" s="392"/>
      <c r="K45" s="392"/>
      <c r="L45" s="392"/>
    </row>
    <row r="46" spans="3:14" ht="15.75" customHeight="1" thickBot="1">
      <c r="C46" s="401" t="s">
        <v>210</v>
      </c>
      <c r="D46" s="402"/>
      <c r="E46" s="402"/>
      <c r="F46" s="402"/>
      <c r="G46" s="402"/>
      <c r="H46" s="402"/>
      <c r="I46" s="402"/>
      <c r="J46" s="402"/>
      <c r="K46" s="402"/>
      <c r="L46" s="403"/>
    </row>
    <row r="47" spans="3:14" ht="15.75" customHeight="1" thickBot="1">
      <c r="C47" s="404" t="s">
        <v>211</v>
      </c>
      <c r="D47" s="405" t="s">
        <v>212</v>
      </c>
      <c r="E47" s="401" t="s">
        <v>213</v>
      </c>
      <c r="F47" s="403"/>
      <c r="G47" s="406" t="s">
        <v>214</v>
      </c>
      <c r="H47" s="407"/>
      <c r="I47" s="401" t="s">
        <v>215</v>
      </c>
      <c r="J47" s="403"/>
      <c r="K47" s="408" t="s">
        <v>216</v>
      </c>
      <c r="L47" s="404" t="s">
        <v>217</v>
      </c>
    </row>
    <row r="48" spans="3:14" ht="15.75" customHeight="1" thickBot="1">
      <c r="C48" s="404">
        <v>2013</v>
      </c>
      <c r="D48" s="405" t="s">
        <v>218</v>
      </c>
      <c r="E48" s="409" t="s">
        <v>219</v>
      </c>
      <c r="F48" s="410"/>
      <c r="G48" s="406">
        <v>2</v>
      </c>
      <c r="H48" s="407"/>
      <c r="I48" s="409" t="s">
        <v>220</v>
      </c>
      <c r="J48" s="410"/>
      <c r="K48" s="405">
        <v>3</v>
      </c>
      <c r="L48" s="404">
        <v>5</v>
      </c>
    </row>
    <row r="49" spans="2:15" ht="15.75" customHeight="1" thickBot="1">
      <c r="C49" s="411">
        <v>2014</v>
      </c>
      <c r="D49" s="412" t="s">
        <v>221</v>
      </c>
      <c r="E49" s="409" t="s">
        <v>220</v>
      </c>
      <c r="F49" s="410"/>
      <c r="G49" s="406">
        <v>3</v>
      </c>
      <c r="H49" s="407"/>
      <c r="I49" s="409" t="s">
        <v>220</v>
      </c>
      <c r="J49" s="410"/>
      <c r="K49" s="412">
        <v>3</v>
      </c>
      <c r="L49" s="411">
        <v>5</v>
      </c>
    </row>
    <row r="50" spans="2:15" ht="15.75" customHeight="1" thickBot="1">
      <c r="B50" s="314" t="s">
        <v>98</v>
      </c>
      <c r="C50" s="404">
        <v>2015</v>
      </c>
      <c r="D50" s="405" t="s">
        <v>222</v>
      </c>
      <c r="E50" s="409" t="s">
        <v>220</v>
      </c>
      <c r="F50" s="410"/>
      <c r="G50" s="406">
        <v>3</v>
      </c>
      <c r="H50" s="407"/>
      <c r="I50" s="409" t="s">
        <v>220</v>
      </c>
      <c r="J50" s="410"/>
      <c r="K50" s="405">
        <v>3</v>
      </c>
      <c r="L50" s="404">
        <v>6</v>
      </c>
    </row>
    <row r="51" spans="2:15" ht="14" thickBot="1">
      <c r="C51" s="411">
        <v>2016</v>
      </c>
      <c r="D51" s="412" t="s">
        <v>223</v>
      </c>
      <c r="E51" s="409" t="s">
        <v>224</v>
      </c>
      <c r="F51" s="410"/>
      <c r="G51" s="406">
        <v>4</v>
      </c>
      <c r="H51" s="407"/>
      <c r="I51" s="409" t="s">
        <v>225</v>
      </c>
      <c r="J51" s="410"/>
      <c r="K51" s="412">
        <v>4</v>
      </c>
      <c r="L51" s="411">
        <v>8</v>
      </c>
    </row>
    <row r="52" spans="2:15" ht="15.75" customHeight="1" thickBot="1">
      <c r="C52" s="404">
        <v>2017</v>
      </c>
      <c r="D52" s="405" t="s">
        <v>226</v>
      </c>
      <c r="E52" s="409" t="s">
        <v>219</v>
      </c>
      <c r="F52" s="410"/>
      <c r="G52" s="406">
        <v>5</v>
      </c>
      <c r="H52" s="407"/>
      <c r="I52" s="409" t="s">
        <v>220</v>
      </c>
      <c r="J52" s="410"/>
      <c r="K52" s="405">
        <v>4</v>
      </c>
      <c r="L52" s="404">
        <v>9</v>
      </c>
      <c r="O52" s="387"/>
    </row>
    <row r="53" spans="2:15" ht="14" thickBot="1">
      <c r="C53" s="411">
        <v>2018</v>
      </c>
      <c r="D53" s="412" t="s">
        <v>227</v>
      </c>
      <c r="E53" s="409" t="s">
        <v>224</v>
      </c>
      <c r="F53" s="410"/>
      <c r="G53" s="406">
        <v>5</v>
      </c>
      <c r="H53" s="407"/>
      <c r="I53" s="409" t="s">
        <v>225</v>
      </c>
      <c r="J53" s="410"/>
      <c r="K53" s="412">
        <v>3</v>
      </c>
      <c r="L53" s="411">
        <v>8</v>
      </c>
    </row>
    <row r="54" spans="2:15" ht="15.75" customHeight="1" thickBot="1">
      <c r="C54" s="404">
        <v>2019</v>
      </c>
      <c r="D54" s="405" t="s">
        <v>228</v>
      </c>
      <c r="E54" s="409" t="s">
        <v>224</v>
      </c>
      <c r="F54" s="410"/>
      <c r="G54" s="406">
        <v>6</v>
      </c>
      <c r="H54" s="407"/>
      <c r="I54" s="409" t="s">
        <v>225</v>
      </c>
      <c r="J54" s="410"/>
      <c r="K54" s="405">
        <v>3</v>
      </c>
      <c r="L54" s="404">
        <v>9</v>
      </c>
    </row>
    <row r="55" spans="2:15" ht="15.75" customHeight="1" thickBot="1">
      <c r="C55" s="404">
        <v>2022</v>
      </c>
      <c r="D55" s="405" t="s">
        <v>229</v>
      </c>
      <c r="E55" s="409" t="s">
        <v>224</v>
      </c>
      <c r="F55" s="410"/>
      <c r="G55" s="406">
        <v>6</v>
      </c>
      <c r="H55" s="407"/>
      <c r="I55" s="409" t="s">
        <v>225</v>
      </c>
      <c r="J55" s="410"/>
      <c r="K55" s="405">
        <v>4</v>
      </c>
      <c r="L55" s="404">
        <v>10</v>
      </c>
    </row>
    <row r="56" spans="2:15" ht="15.75" customHeight="1" thickBot="1">
      <c r="C56" s="413">
        <v>2023</v>
      </c>
      <c r="D56" s="414" t="s">
        <v>230</v>
      </c>
      <c r="E56" s="409" t="s">
        <v>231</v>
      </c>
      <c r="F56" s="410"/>
      <c r="G56" s="409">
        <v>6</v>
      </c>
      <c r="H56" s="410"/>
      <c r="I56" s="409" t="s">
        <v>232</v>
      </c>
      <c r="J56" s="410"/>
      <c r="K56" s="414">
        <v>4</v>
      </c>
      <c r="L56" s="413">
        <v>10</v>
      </c>
    </row>
    <row r="57" spans="2:15" ht="15.75" customHeight="1" thickBot="1">
      <c r="C57" s="415">
        <v>2024</v>
      </c>
      <c r="D57" s="416" t="s">
        <v>233</v>
      </c>
      <c r="E57" s="409" t="s">
        <v>231</v>
      </c>
      <c r="F57" s="410"/>
      <c r="G57" s="409">
        <v>7</v>
      </c>
      <c r="H57" s="410"/>
      <c r="I57" s="409" t="s">
        <v>225</v>
      </c>
      <c r="J57" s="410"/>
      <c r="K57" s="416">
        <v>3</v>
      </c>
      <c r="L57" s="415">
        <v>10</v>
      </c>
    </row>
    <row r="58" spans="2:15" ht="15.75" customHeight="1" thickBot="1">
      <c r="C58" s="415">
        <v>2025</v>
      </c>
      <c r="D58" s="416" t="s">
        <v>234</v>
      </c>
      <c r="E58" s="409" t="s">
        <v>225</v>
      </c>
      <c r="F58" s="410"/>
      <c r="G58" s="409">
        <v>7</v>
      </c>
      <c r="H58" s="410"/>
      <c r="I58" s="409" t="s">
        <v>225</v>
      </c>
      <c r="J58" s="410"/>
      <c r="K58" s="416">
        <v>4</v>
      </c>
      <c r="L58" s="415">
        <v>11</v>
      </c>
    </row>
    <row r="60" spans="2:15">
      <c r="C60" s="387" t="s">
        <v>235</v>
      </c>
      <c r="D60" s="387"/>
      <c r="E60" s="387"/>
      <c r="F60" s="387"/>
    </row>
    <row r="61" spans="2:15">
      <c r="G61" s="417"/>
      <c r="H61" s="417" t="s">
        <v>236</v>
      </c>
      <c r="I61" s="417"/>
      <c r="J61" s="417"/>
      <c r="K61" s="417"/>
      <c r="L61" s="417"/>
    </row>
  </sheetData>
  <mergeCells count="53">
    <mergeCell ref="E58:F58"/>
    <mergeCell ref="G58:H58"/>
    <mergeCell ref="I58:J58"/>
    <mergeCell ref="E56:F56"/>
    <mergeCell ref="G56:H56"/>
    <mergeCell ref="I56:J56"/>
    <mergeCell ref="E57:F57"/>
    <mergeCell ref="G57:H57"/>
    <mergeCell ref="I57:J57"/>
    <mergeCell ref="E54:F54"/>
    <mergeCell ref="G54:H54"/>
    <mergeCell ref="I54:J54"/>
    <mergeCell ref="E55:F55"/>
    <mergeCell ref="G55:H55"/>
    <mergeCell ref="I55:J55"/>
    <mergeCell ref="E52:F52"/>
    <mergeCell ref="G52:H52"/>
    <mergeCell ref="I52:J52"/>
    <mergeCell ref="E53:F53"/>
    <mergeCell ref="G53:H53"/>
    <mergeCell ref="I53:J53"/>
    <mergeCell ref="E50:F50"/>
    <mergeCell ref="G50:H50"/>
    <mergeCell ref="I50:J50"/>
    <mergeCell ref="E51:F51"/>
    <mergeCell ref="G51:H51"/>
    <mergeCell ref="I51:J51"/>
    <mergeCell ref="E48:F48"/>
    <mergeCell ref="G48:H48"/>
    <mergeCell ref="I48:J48"/>
    <mergeCell ref="E49:F49"/>
    <mergeCell ref="G49:H49"/>
    <mergeCell ref="I49:J49"/>
    <mergeCell ref="E41:J41"/>
    <mergeCell ref="E42:K42"/>
    <mergeCell ref="E43:K43"/>
    <mergeCell ref="E44:K44"/>
    <mergeCell ref="C46:L46"/>
    <mergeCell ref="E47:F47"/>
    <mergeCell ref="G47:H47"/>
    <mergeCell ref="I47:J47"/>
    <mergeCell ref="C27:K27"/>
    <mergeCell ref="C34:H34"/>
    <mergeCell ref="C37:K37"/>
    <mergeCell ref="C38:J38"/>
    <mergeCell ref="C39:J39"/>
    <mergeCell ref="C40:K40"/>
    <mergeCell ref="C3:K3"/>
    <mergeCell ref="C6:K6"/>
    <mergeCell ref="D7:D9"/>
    <mergeCell ref="D10:D12"/>
    <mergeCell ref="D14:D17"/>
    <mergeCell ref="C18:K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7</vt:i4>
      </vt:variant>
    </vt:vector>
  </HeadingPairs>
  <TitlesOfParts>
    <vt:vector size="7" baseType="lpstr">
      <vt:lpstr>Územná súťaž MH 1 pokus</vt:lpstr>
      <vt:lpstr>MH pož.útok s vodou 2 pokusy</vt:lpstr>
      <vt:lpstr>Jednotlivec</vt:lpstr>
      <vt:lpstr>UzK prehľad víťazov</vt:lpstr>
      <vt:lpstr>CTIF priebežné</vt:lpstr>
      <vt:lpstr>PHL MH</vt:lpstr>
      <vt:lpstr>Hornádsky pohár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2026-06-24T18:58:54Z</dcterms:modified>
</cp:coreProperties>
</file>