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filterPrivacy="1" defaultThemeVersion="124226"/>
  <xr:revisionPtr revIDLastSave="0" documentId="13_ncr:1_{CEA73580-D436-9D46-8602-FB5F21FC817E}" xr6:coauthVersionLast="47" xr6:coauthVersionMax="47" xr10:uidLastSave="{00000000-0000-0000-0000-000000000000}"/>
  <bookViews>
    <workbookView xWindow="0" yWindow="660" windowWidth="29400" windowHeight="18460" activeTab="8" xr2:uid="{00000000-000D-0000-FFFF-FFFF00000000}"/>
  </bookViews>
  <sheets>
    <sheet name="5-čl.družstvá" sheetId="1" r:id="rId1"/>
    <sheet name="Prípravka" sheetId="2" r:id="rId2"/>
    <sheet name="CTIF" sheetId="3" r:id="rId3"/>
    <sheet name="Priebežné poradie 5členné" sheetId="9" r:id="rId4"/>
    <sheet name="Priebežné poradie prípravka" sheetId="4" r:id="rId5"/>
    <sheet name="Priebežné poradie CTIF" sheetId="7" r:id="rId6"/>
    <sheet name="História 5členné" sheetId="6" r:id="rId7"/>
    <sheet name="História prípravka" sheetId="5" r:id="rId8"/>
    <sheet name="História CTIF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1" i="9" l="1"/>
  <c r="Q56" i="9"/>
  <c r="Q53" i="9"/>
  <c r="Q52" i="9"/>
  <c r="Q48" i="9"/>
  <c r="Q46" i="9"/>
  <c r="Q44" i="9"/>
  <c r="Q37" i="9"/>
  <c r="Q36" i="9"/>
  <c r="Q33" i="9"/>
  <c r="Q25" i="9"/>
  <c r="Q24" i="9"/>
  <c r="Q22" i="9"/>
  <c r="Q17" i="9"/>
  <c r="Q49" i="4" l="1"/>
  <c r="G20" i="3" l="1"/>
  <c r="I20" i="3" s="1"/>
  <c r="G14" i="3"/>
  <c r="I14" i="3" s="1"/>
  <c r="L37" i="2" l="1"/>
  <c r="I37" i="2"/>
  <c r="F37" i="2"/>
  <c r="L36" i="2"/>
  <c r="I36" i="2"/>
  <c r="F36" i="2"/>
  <c r="L35" i="2"/>
  <c r="I35" i="2"/>
  <c r="F35" i="2"/>
  <c r="L34" i="2"/>
  <c r="I34" i="2"/>
  <c r="F34" i="2"/>
  <c r="L33" i="2"/>
  <c r="I33" i="2"/>
  <c r="F33" i="2"/>
  <c r="L32" i="2"/>
  <c r="I32" i="2"/>
  <c r="F32" i="2"/>
  <c r="L31" i="2"/>
  <c r="I31" i="2"/>
  <c r="F31" i="2"/>
  <c r="L30" i="2"/>
  <c r="I30" i="2"/>
  <c r="F30" i="2"/>
  <c r="N30" i="2" s="1"/>
  <c r="O30" i="2" s="1"/>
  <c r="L29" i="2"/>
  <c r="I29" i="2"/>
  <c r="F29" i="2"/>
  <c r="L25" i="2"/>
  <c r="I25" i="2"/>
  <c r="F25" i="2"/>
  <c r="L24" i="2"/>
  <c r="I24" i="2"/>
  <c r="F24" i="2"/>
  <c r="L23" i="2"/>
  <c r="I23" i="2"/>
  <c r="F23" i="2"/>
  <c r="N23" i="2" s="1"/>
  <c r="O23" i="2" s="1"/>
  <c r="L22" i="2"/>
  <c r="I22" i="2"/>
  <c r="F22" i="2"/>
  <c r="L21" i="2"/>
  <c r="I21" i="2"/>
  <c r="F21" i="2"/>
  <c r="L18" i="2"/>
  <c r="I18" i="2"/>
  <c r="F18" i="2"/>
  <c r="L20" i="2"/>
  <c r="I20" i="2"/>
  <c r="F20" i="2"/>
  <c r="N20" i="2" s="1"/>
  <c r="O20" i="2" s="1"/>
  <c r="L19" i="2"/>
  <c r="I19" i="2"/>
  <c r="F19" i="2"/>
  <c r="L17" i="2"/>
  <c r="I17" i="2"/>
  <c r="F17" i="2"/>
  <c r="L16" i="2"/>
  <c r="I16" i="2"/>
  <c r="F16" i="2"/>
  <c r="L14" i="2"/>
  <c r="I14" i="2"/>
  <c r="F14" i="2"/>
  <c r="N14" i="2" s="1"/>
  <c r="O14" i="2" s="1"/>
  <c r="L15" i="2"/>
  <c r="I15" i="2"/>
  <c r="F15" i="2"/>
  <c r="L13" i="2"/>
  <c r="I13" i="2"/>
  <c r="F13" i="2"/>
  <c r="L12" i="2"/>
  <c r="I12" i="2"/>
  <c r="F12" i="2"/>
  <c r="L10" i="2"/>
  <c r="I10" i="2"/>
  <c r="F10" i="2"/>
  <c r="N10" i="2" s="1"/>
  <c r="O10" i="2" s="1"/>
  <c r="L11" i="2"/>
  <c r="I11" i="2"/>
  <c r="F11" i="2"/>
  <c r="L7" i="2"/>
  <c r="I7" i="2"/>
  <c r="F7" i="2"/>
  <c r="L9" i="2"/>
  <c r="I9" i="2"/>
  <c r="F9" i="2"/>
  <c r="L8" i="2"/>
  <c r="I8" i="2"/>
  <c r="F8" i="2"/>
  <c r="N8" i="2" s="1"/>
  <c r="O8" i="2" s="1"/>
  <c r="N34" i="2" l="1"/>
  <c r="O34" i="2" s="1"/>
  <c r="N36" i="2"/>
  <c r="O36" i="2" s="1"/>
  <c r="N15" i="2"/>
  <c r="O15" i="2" s="1"/>
  <c r="N37" i="2"/>
  <c r="O37" i="2" s="1"/>
  <c r="N11" i="2"/>
  <c r="O11" i="2" s="1"/>
  <c r="N19" i="2"/>
  <c r="O19" i="2" s="1"/>
  <c r="N22" i="2"/>
  <c r="O22" i="2" s="1"/>
  <c r="N29" i="2"/>
  <c r="O29" i="2" s="1"/>
  <c r="N33" i="2"/>
  <c r="O33" i="2" s="1"/>
  <c r="N7" i="2"/>
  <c r="O7" i="2" s="1"/>
  <c r="N13" i="2"/>
  <c r="O13" i="2" s="1"/>
  <c r="P13" i="2" s="1"/>
  <c r="N17" i="2"/>
  <c r="O17" i="2" s="1"/>
  <c r="N21" i="2"/>
  <c r="O21" i="2" s="1"/>
  <c r="N25" i="2"/>
  <c r="O25" i="2" s="1"/>
  <c r="N32" i="2"/>
  <c r="O32" i="2" s="1"/>
  <c r="N12" i="2"/>
  <c r="O12" i="2" s="1"/>
  <c r="N18" i="2"/>
  <c r="O18" i="2" s="1"/>
  <c r="N24" i="2"/>
  <c r="O24" i="2" s="1"/>
  <c r="N31" i="2"/>
  <c r="O31" i="2" s="1"/>
  <c r="N35" i="2"/>
  <c r="O35" i="2" s="1"/>
  <c r="N9" i="2"/>
  <c r="O9" i="2" s="1"/>
  <c r="N16" i="2"/>
  <c r="O16" i="2" s="1"/>
  <c r="F16" i="1"/>
  <c r="F39" i="1"/>
  <c r="I39" i="1"/>
  <c r="L39" i="1"/>
  <c r="F43" i="1"/>
  <c r="I43" i="1"/>
  <c r="L43" i="1"/>
  <c r="F51" i="1"/>
  <c r="I51" i="1"/>
  <c r="L51" i="1"/>
  <c r="F45" i="1"/>
  <c r="I45" i="1"/>
  <c r="L45" i="1"/>
  <c r="F52" i="1"/>
  <c r="I52" i="1"/>
  <c r="L52" i="1"/>
  <c r="F30" i="1"/>
  <c r="I30" i="1"/>
  <c r="L30" i="1"/>
  <c r="F41" i="1"/>
  <c r="I41" i="1"/>
  <c r="L41" i="1"/>
  <c r="F34" i="1"/>
  <c r="I34" i="1"/>
  <c r="L34" i="1"/>
  <c r="F36" i="1"/>
  <c r="I36" i="1"/>
  <c r="L36" i="1"/>
  <c r="F46" i="1"/>
  <c r="I46" i="1"/>
  <c r="L46" i="1"/>
  <c r="F44" i="1"/>
  <c r="I44" i="1"/>
  <c r="L44" i="1"/>
  <c r="F48" i="1"/>
  <c r="I48" i="1"/>
  <c r="L48" i="1"/>
  <c r="I16" i="1"/>
  <c r="L16" i="1"/>
  <c r="F21" i="1"/>
  <c r="I21" i="1"/>
  <c r="L21" i="1"/>
  <c r="F8" i="1"/>
  <c r="I8" i="1"/>
  <c r="L8" i="1"/>
  <c r="F13" i="1"/>
  <c r="I13" i="1"/>
  <c r="L13" i="1"/>
  <c r="F19" i="1"/>
  <c r="I19" i="1"/>
  <c r="L19" i="1"/>
  <c r="F15" i="1"/>
  <c r="I15" i="1"/>
  <c r="L15" i="1"/>
  <c r="F22" i="1"/>
  <c r="I22" i="1"/>
  <c r="L22" i="1"/>
  <c r="F14" i="1"/>
  <c r="I14" i="1"/>
  <c r="L14" i="1"/>
  <c r="F20" i="1"/>
  <c r="I20" i="1"/>
  <c r="L20" i="1"/>
  <c r="P9" i="2" l="1"/>
  <c r="P19" i="2"/>
  <c r="P22" i="2"/>
  <c r="P14" i="2"/>
  <c r="P8" i="2"/>
  <c r="P23" i="2"/>
  <c r="P25" i="2"/>
  <c r="P16" i="2"/>
  <c r="P24" i="2"/>
  <c r="P18" i="2"/>
  <c r="P10" i="2"/>
  <c r="P11" i="2"/>
  <c r="P21" i="2"/>
  <c r="P20" i="2"/>
  <c r="P12" i="2"/>
  <c r="P15" i="2"/>
  <c r="P17" i="2"/>
  <c r="P7" i="2"/>
  <c r="P30" i="2"/>
  <c r="P31" i="2"/>
  <c r="P32" i="2"/>
  <c r="P33" i="2"/>
  <c r="P34" i="2"/>
  <c r="P35" i="2"/>
  <c r="P36" i="2"/>
  <c r="P37" i="2"/>
  <c r="P29" i="2"/>
  <c r="N41" i="1"/>
  <c r="N16" i="1"/>
  <c r="N44" i="1"/>
  <c r="N22" i="1"/>
  <c r="N36" i="1"/>
  <c r="N52" i="1"/>
  <c r="N14" i="1"/>
  <c r="N34" i="1"/>
  <c r="N21" i="1"/>
  <c r="N46" i="1"/>
  <c r="N30" i="1"/>
  <c r="N20" i="1"/>
  <c r="N45" i="1"/>
  <c r="N15" i="1"/>
  <c r="N48" i="1"/>
  <c r="N43" i="1"/>
  <c r="N51" i="1"/>
  <c r="N19" i="1"/>
  <c r="N13" i="1"/>
  <c r="N8" i="1"/>
  <c r="N39" i="1"/>
  <c r="G17" i="3" l="1"/>
  <c r="I17" i="3" s="1"/>
  <c r="G18" i="3"/>
  <c r="I18" i="3" s="1"/>
  <c r="G19" i="3"/>
  <c r="I19" i="3" s="1"/>
  <c r="G21" i="3"/>
  <c r="I21" i="3" s="1"/>
  <c r="F18" i="1"/>
  <c r="F38" i="1"/>
  <c r="I38" i="1"/>
  <c r="L38" i="1"/>
  <c r="N38" i="1" s="1"/>
  <c r="F47" i="1"/>
  <c r="I47" i="1"/>
  <c r="L47" i="1"/>
  <c r="F42" i="1"/>
  <c r="I42" i="1"/>
  <c r="L42" i="1"/>
  <c r="F49" i="1"/>
  <c r="I49" i="1"/>
  <c r="L49" i="1"/>
  <c r="F31" i="1"/>
  <c r="I31" i="1"/>
  <c r="L31" i="1"/>
  <c r="F7" i="1"/>
  <c r="I7" i="1"/>
  <c r="L7" i="1"/>
  <c r="F17" i="1"/>
  <c r="I17" i="1"/>
  <c r="L17" i="1"/>
  <c r="O45" i="1" l="1"/>
  <c r="O41" i="1"/>
  <c r="O46" i="1"/>
  <c r="O52" i="1"/>
  <c r="O48" i="1"/>
  <c r="O44" i="1"/>
  <c r="O51" i="1"/>
  <c r="O43" i="1"/>
  <c r="N17" i="1"/>
  <c r="N49" i="1"/>
  <c r="O49" i="1" s="1"/>
  <c r="N47" i="1"/>
  <c r="O47" i="1" s="1"/>
  <c r="N7" i="1"/>
  <c r="N31" i="1"/>
  <c r="N42" i="1"/>
  <c r="O42" i="1" s="1"/>
  <c r="G15" i="3" l="1"/>
  <c r="I15" i="3" s="1"/>
  <c r="G11" i="3"/>
  <c r="I11" i="3" s="1"/>
  <c r="G12" i="3"/>
  <c r="I12" i="3" s="1"/>
  <c r="G13" i="3"/>
  <c r="I13" i="3" s="1"/>
  <c r="L35" i="1" l="1"/>
  <c r="I35" i="1"/>
  <c r="F35" i="1"/>
  <c r="L40" i="1"/>
  <c r="I40" i="1"/>
  <c r="F40" i="1"/>
  <c r="L33" i="1"/>
  <c r="I33" i="1"/>
  <c r="F33" i="1"/>
  <c r="L50" i="1"/>
  <c r="I50" i="1"/>
  <c r="F50" i="1"/>
  <c r="L32" i="1"/>
  <c r="I32" i="1"/>
  <c r="F32" i="1"/>
  <c r="L37" i="1"/>
  <c r="I37" i="1"/>
  <c r="F37" i="1"/>
  <c r="L11" i="1"/>
  <c r="I11" i="1"/>
  <c r="F11" i="1"/>
  <c r="L12" i="1"/>
  <c r="I12" i="1"/>
  <c r="F12" i="1"/>
  <c r="L9" i="1"/>
  <c r="I9" i="1"/>
  <c r="F9" i="1"/>
  <c r="L24" i="1"/>
  <c r="I24" i="1"/>
  <c r="F24" i="1"/>
  <c r="L23" i="1"/>
  <c r="I23" i="1"/>
  <c r="F23" i="1"/>
  <c r="L18" i="1"/>
  <c r="I18" i="1"/>
  <c r="L10" i="1"/>
  <c r="I10" i="1"/>
  <c r="F10" i="1"/>
  <c r="L26" i="1"/>
  <c r="I26" i="1"/>
  <c r="F26" i="1"/>
  <c r="L25" i="1"/>
  <c r="I25" i="1"/>
  <c r="F25" i="1"/>
  <c r="N40" i="1" l="1"/>
  <c r="N32" i="1"/>
  <c r="N25" i="1"/>
  <c r="N10" i="1"/>
  <c r="N24" i="1"/>
  <c r="N12" i="1"/>
  <c r="N26" i="1"/>
  <c r="N18" i="1"/>
  <c r="N23" i="1"/>
  <c r="N9" i="1"/>
  <c r="N11" i="1"/>
  <c r="N37" i="1"/>
  <c r="O31" i="1" s="1"/>
  <c r="N50" i="1"/>
  <c r="N33" i="1"/>
  <c r="O33" i="1" s="1"/>
  <c r="N35" i="1"/>
  <c r="O35" i="1" s="1"/>
  <c r="O38" i="1"/>
  <c r="O40" i="1"/>
  <c r="O39" i="1"/>
  <c r="O36" i="1"/>
  <c r="O30" i="1"/>
  <c r="O32" i="1"/>
  <c r="O37" i="1" l="1"/>
  <c r="O34" i="1"/>
  <c r="O50" i="1"/>
  <c r="O14" i="1"/>
  <c r="O10" i="1"/>
  <c r="O16" i="1"/>
  <c r="O26" i="1"/>
  <c r="O22" i="1"/>
  <c r="O18" i="1"/>
  <c r="O23" i="1"/>
  <c r="O19" i="1"/>
  <c r="O25" i="1"/>
  <c r="O21" i="1"/>
  <c r="O24" i="1"/>
  <c r="O20" i="1"/>
  <c r="O12" i="1"/>
  <c r="O13" i="1"/>
  <c r="O8" i="1"/>
  <c r="O17" i="1"/>
  <c r="O15" i="1"/>
  <c r="O11" i="1"/>
  <c r="O9" i="1"/>
  <c r="O7" i="1"/>
</calcChain>
</file>

<file path=xl/sharedStrings.xml><?xml version="1.0" encoding="utf-8"?>
<sst xmlns="http://schemas.openxmlformats.org/spreadsheetml/2006/main" count="955" uniqueCount="330">
  <si>
    <t>Por.</t>
  </si>
  <si>
    <t>Št.</t>
  </si>
  <si>
    <t>Štafeta 5x30 m</t>
  </si>
  <si>
    <t>Uzlová štafeta</t>
  </si>
  <si>
    <t>Štafeta dvojíc</t>
  </si>
  <si>
    <t xml:space="preserve"> - body</t>
  </si>
  <si>
    <t>v. čas</t>
  </si>
  <si>
    <t>číslo</t>
  </si>
  <si>
    <t>čas</t>
  </si>
  <si>
    <t>tr.b.</t>
  </si>
  <si>
    <t>za vek</t>
  </si>
  <si>
    <t>celkovo</t>
  </si>
  <si>
    <t>Rozdiel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</si>
  <si>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</si>
  <si>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</si>
  <si>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</si>
  <si>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</si>
  <si>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</si>
  <si>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</si>
  <si>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</si>
  <si>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</si>
  <si>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</si>
  <si>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</si>
  <si>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</si>
  <si>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body -</t>
  </si>
  <si>
    <t>12.</t>
  </si>
  <si>
    <t>13.</t>
  </si>
  <si>
    <t>Družstvo</t>
  </si>
  <si>
    <t>Body</t>
  </si>
  <si>
    <t>Čas celkom</t>
  </si>
  <si>
    <t>trestné body</t>
  </si>
  <si>
    <t>vek</t>
  </si>
  <si>
    <t>spolu</t>
  </si>
  <si>
    <t>10 členné družstvá</t>
  </si>
  <si>
    <t>Št. číslo</t>
  </si>
  <si>
    <t>Požiarny útok CTIF</t>
  </si>
  <si>
    <t>dosiah. čas</t>
  </si>
  <si>
    <t>výsl. čas</t>
  </si>
  <si>
    <t>Výsled. body</t>
  </si>
  <si>
    <t>Spišský Štiavnik</t>
  </si>
  <si>
    <t>14.</t>
  </si>
  <si>
    <t>15.</t>
  </si>
  <si>
    <t>Nová Lesná</t>
  </si>
  <si>
    <t>Hranovnica</t>
  </si>
  <si>
    <t>Kravany</t>
  </si>
  <si>
    <t>Štrba</t>
  </si>
  <si>
    <t>POMH</t>
  </si>
  <si>
    <t>x</t>
  </si>
  <si>
    <t>Vernár 2.5.2026</t>
  </si>
  <si>
    <t>Podtatranská olympiáda mladých hasičov 2026</t>
  </si>
  <si>
    <t>Štrba I.</t>
  </si>
  <si>
    <t>Štrba II.</t>
  </si>
  <si>
    <t>Lučivná I.</t>
  </si>
  <si>
    <t>Štrba III.</t>
  </si>
  <si>
    <t>Nižné Ružbachy</t>
  </si>
  <si>
    <t>Hôrka I.</t>
  </si>
  <si>
    <t>Nižné Ružbachy I.</t>
  </si>
  <si>
    <t>Šuňava I.</t>
  </si>
  <si>
    <t>Šuňava II.</t>
  </si>
  <si>
    <t>Spišské Bystré II.</t>
  </si>
  <si>
    <t>Šuňava III.</t>
  </si>
  <si>
    <t>Vikartovce I.</t>
  </si>
  <si>
    <t>Vikartovce II.</t>
  </si>
  <si>
    <t>Vikartovce III.</t>
  </si>
  <si>
    <t>Nižné Ružbachy II.</t>
  </si>
  <si>
    <t>Švábovce I.</t>
  </si>
  <si>
    <t>Vikartovce IV.</t>
  </si>
  <si>
    <t>Hozelec</t>
  </si>
  <si>
    <t>23.</t>
  </si>
  <si>
    <t>16.</t>
  </si>
  <si>
    <t>17.</t>
  </si>
  <si>
    <t>18.</t>
  </si>
  <si>
    <t>19.</t>
  </si>
  <si>
    <t>20.</t>
  </si>
  <si>
    <t>22.</t>
  </si>
  <si>
    <t>Výsledný čas</t>
  </si>
  <si>
    <t xml:space="preserve">Body </t>
  </si>
  <si>
    <t>Šuňava II</t>
  </si>
  <si>
    <t>Lučivná I</t>
  </si>
  <si>
    <t>Spišský Štiavnik I</t>
  </si>
  <si>
    <t>Hôrka I</t>
  </si>
  <si>
    <t>Spišské Bystré I</t>
  </si>
  <si>
    <t>Olcnava II</t>
  </si>
  <si>
    <t>Spišské Bystré II</t>
  </si>
  <si>
    <t>Šuňava I</t>
  </si>
  <si>
    <t>Štrba I</t>
  </si>
  <si>
    <t>Hozelec I</t>
  </si>
  <si>
    <t>Nová Lesná I</t>
  </si>
  <si>
    <t>Šuňava III</t>
  </si>
  <si>
    <t>Vernár</t>
  </si>
  <si>
    <t>Spišský Štiavnik II</t>
  </si>
  <si>
    <t>Hôrka II</t>
  </si>
  <si>
    <t>Hôrka III</t>
  </si>
  <si>
    <t>Nová Lesná II</t>
  </si>
  <si>
    <t xml:space="preserve">Lučivná </t>
  </si>
  <si>
    <t>Veľký Slavkov</t>
  </si>
  <si>
    <t xml:space="preserve">Nová Lesná </t>
  </si>
  <si>
    <t xml:space="preserve">Spišský Štiavnik </t>
  </si>
  <si>
    <t>Šuňava</t>
  </si>
  <si>
    <t>Lučivná</t>
  </si>
  <si>
    <t>Vikartovce</t>
  </si>
  <si>
    <t>Spišské Bystré</t>
  </si>
  <si>
    <t>najmladší súťažiaci : Martin Škoviera a Alžbeta Zemčáková - obaja Štrba</t>
  </si>
  <si>
    <t>Najmladší súťažiaci : Filip Surik - Spišský Štiavnik a Lujza Házyová - Nová Lesná</t>
  </si>
  <si>
    <t>Olcnava I</t>
  </si>
  <si>
    <t>Ondrej Klimo, Dušan Brutovský - sčítací komisári POMH</t>
  </si>
  <si>
    <r>
      <t xml:space="preserve"> </t>
    </r>
    <r>
      <rPr>
        <b/>
        <sz val="12"/>
        <rFont val="Cambria"/>
        <family val="1"/>
        <charset val="238"/>
      </rPr>
      <t>chlapčenské a zmiešané družstvá</t>
    </r>
  </si>
  <si>
    <r>
      <t xml:space="preserve"> </t>
    </r>
    <r>
      <rPr>
        <b/>
        <sz val="12"/>
        <rFont val="Cambria"/>
        <family val="1"/>
        <charset val="238"/>
      </rPr>
      <t>dievčenské družstvá</t>
    </r>
  </si>
  <si>
    <t>PODTATRANSKÁ OLYMPIÁDA  MLADÝCH HASIČOV  2026 - 5. ročník - 2. súťaž</t>
  </si>
  <si>
    <t xml:space="preserve"> Súťaž 3-členných družstiev prípravky mladých hasičov do 8 rokov O pohár starostu obce Vernár - 4. ročník</t>
  </si>
  <si>
    <t>Štafeta s prekážkami</t>
  </si>
  <si>
    <r>
      <t xml:space="preserve"> </t>
    </r>
    <r>
      <rPr>
        <b/>
        <sz val="11"/>
        <rFont val="Cambria"/>
        <family val="1"/>
        <charset val="238"/>
      </rPr>
      <t>zásah ručnou striek.</t>
    </r>
  </si>
  <si>
    <t xml:space="preserve"> chlapčenské a zmiešané družstvá</t>
  </si>
  <si>
    <t xml:space="preserve"> dievčenské družstvá</t>
  </si>
  <si>
    <t xml:space="preserve"> PODTATRANSKÁ OLYMPIÁDA MLADÝCH HASIČOV - 24. ročník - 2. súťaž</t>
  </si>
  <si>
    <t>Súťaž 5-členných družstiev  mladých hasičov o  putovné poháre starostu obce Vernár - 4. ročník</t>
  </si>
  <si>
    <r>
      <t xml:space="preserve"> </t>
    </r>
    <r>
      <rPr>
        <b/>
        <sz val="11"/>
        <rFont val="Arial CE"/>
        <charset val="238"/>
      </rPr>
      <t xml:space="preserve"> DHZ - ZŠ</t>
    </r>
  </si>
  <si>
    <t xml:space="preserve"> DHZ - ZŠ</t>
  </si>
  <si>
    <t xml:space="preserve"> Liptovská Teplička</t>
  </si>
  <si>
    <t>Veľká I</t>
  </si>
  <si>
    <t>Lučivná II.</t>
  </si>
  <si>
    <t xml:space="preserve"> Olcnava</t>
  </si>
  <si>
    <t xml:space="preserve"> Vernár</t>
  </si>
  <si>
    <t>Veľká III.</t>
  </si>
  <si>
    <t xml:space="preserve"> Veľký Slavkov</t>
  </si>
  <si>
    <t xml:space="preserve"> Švábovce II.</t>
  </si>
  <si>
    <t xml:space="preserve"> Švábovce III.</t>
  </si>
  <si>
    <t>Ondrej Klimo, Dušan brutovský - sčítací komisári súťaže</t>
  </si>
  <si>
    <t>Podtatranská olympiáda mladých hasičov CTIF 2026 - 3. ročník</t>
  </si>
  <si>
    <t xml:space="preserve">                                 Súťaž 10-členných družstiev O pohár starostu obce Vernár  </t>
  </si>
  <si>
    <t xml:space="preserve">         Požiarny útok CTIF - Vernár 2.5.2026</t>
  </si>
  <si>
    <t xml:space="preserve">                       DHZ - ZŠ</t>
  </si>
  <si>
    <t xml:space="preserve">Hôrka </t>
  </si>
  <si>
    <t xml:space="preserve">Štrba </t>
  </si>
  <si>
    <t>Ondrej Klimo, Dušan brutovský - sčítací komisári POMH</t>
  </si>
  <si>
    <t>základ 1000 b.</t>
  </si>
  <si>
    <t xml:space="preserve"> Veľká II.</t>
  </si>
  <si>
    <t xml:space="preserve"> Spišské Bystré I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</si>
  <si>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</si>
  <si>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</si>
  <si>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</si>
  <si>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</si>
  <si>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>2.5.</t>
  </si>
  <si>
    <t xml:space="preserve"> 9.5.</t>
  </si>
  <si>
    <t>16.5.</t>
  </si>
  <si>
    <t xml:space="preserve"> 23.5.</t>
  </si>
  <si>
    <t>24.5.</t>
  </si>
  <si>
    <t>20.6.</t>
  </si>
  <si>
    <t xml:space="preserve"> 27.6.</t>
  </si>
  <si>
    <t>11.7.</t>
  </si>
  <si>
    <t xml:space="preserve"> 2.8.</t>
  </si>
  <si>
    <t xml:space="preserve"> 15.8.</t>
  </si>
  <si>
    <t xml:space="preserve"> 29.8.</t>
  </si>
  <si>
    <t xml:space="preserve"> 12.9.</t>
  </si>
  <si>
    <t xml:space="preserve"> </t>
  </si>
  <si>
    <t>V</t>
  </si>
  <si>
    <t>S</t>
  </si>
  <si>
    <t>E</t>
  </si>
  <si>
    <t>B</t>
  </si>
  <si>
    <t>L</t>
  </si>
  <si>
    <t>H</t>
  </si>
  <si>
    <t>P</t>
  </si>
  <si>
    <t>Ľ</t>
  </si>
  <si>
    <t>A</t>
  </si>
  <si>
    <t>I</t>
  </si>
  <si>
    <t>U</t>
  </si>
  <si>
    <t>O</t>
  </si>
  <si>
    <t>R</t>
  </si>
  <si>
    <t xml:space="preserve"> K</t>
  </si>
  <si>
    <t>.</t>
  </si>
  <si>
    <t xml:space="preserve"> O</t>
  </si>
  <si>
    <t xml:space="preserve">MLADÝCH </t>
  </si>
  <si>
    <t xml:space="preserve">Š </t>
  </si>
  <si>
    <t>T</t>
  </si>
  <si>
    <t>Š</t>
  </si>
  <si>
    <t>K</t>
  </si>
  <si>
    <t>Č</t>
  </si>
  <si>
    <t>Z</t>
  </si>
  <si>
    <t xml:space="preserve"> R</t>
  </si>
  <si>
    <t>N</t>
  </si>
  <si>
    <t>Ô</t>
  </si>
  <si>
    <t xml:space="preserve"> A</t>
  </si>
  <si>
    <t>Ň</t>
  </si>
  <si>
    <t>Y</t>
  </si>
  <si>
    <t xml:space="preserve"> V</t>
  </si>
  <si>
    <t>D</t>
  </si>
  <si>
    <t xml:space="preserve"> I</t>
  </si>
  <si>
    <t>HASIČOV</t>
  </si>
  <si>
    <t>Á</t>
  </si>
  <si>
    <t>C</t>
  </si>
  <si>
    <t xml:space="preserve"> Y</t>
  </si>
  <si>
    <t>É</t>
  </si>
  <si>
    <t xml:space="preserve">  </t>
  </si>
  <si>
    <t xml:space="preserve">Šuňava II </t>
  </si>
  <si>
    <t xml:space="preserve"> 3.</t>
  </si>
  <si>
    <t xml:space="preserve"> Spišské Bystré II</t>
  </si>
  <si>
    <t xml:space="preserve"> Štrba I</t>
  </si>
  <si>
    <t xml:space="preserve"> Hôrka II</t>
  </si>
  <si>
    <t>Batizovce I</t>
  </si>
  <si>
    <t xml:space="preserve"> 13.</t>
  </si>
  <si>
    <t xml:space="preserve"> Veľký Slavkov II</t>
  </si>
  <si>
    <t xml:space="preserve"> Lučivná II</t>
  </si>
  <si>
    <t xml:space="preserve">Vernár </t>
  </si>
  <si>
    <t xml:space="preserve"> Štrba II</t>
  </si>
  <si>
    <t xml:space="preserve"> 21.</t>
  </si>
  <si>
    <t xml:space="preserve"> Lučivná  </t>
  </si>
  <si>
    <t xml:space="preserve"> Šuňava I </t>
  </si>
  <si>
    <t xml:space="preserve"> 4.</t>
  </si>
  <si>
    <t xml:space="preserve"> Nová Lesná</t>
  </si>
  <si>
    <t>Veľký Slavkov I</t>
  </si>
  <si>
    <t xml:space="preserve"> 11.</t>
  </si>
  <si>
    <t>Súťaž</t>
  </si>
  <si>
    <t xml:space="preserve"> 1.</t>
  </si>
  <si>
    <t>v roku 2026 bude hodnotených 7 súťaží, pri rovnosti bodov  rozhoduje umiestnenie v Územnej súťaži prípravky</t>
  </si>
  <si>
    <t>Súťaž  3-členných družstiev prípravky mladých hasičov do 8 rokov  O pohár starostu obce Vernár</t>
  </si>
  <si>
    <t>prehľad víťazov</t>
  </si>
  <si>
    <t>rok</t>
  </si>
  <si>
    <t>roč</t>
  </si>
  <si>
    <t xml:space="preserve">chlapčenské a </t>
  </si>
  <si>
    <t>počet</t>
  </si>
  <si>
    <t>dievčenské</t>
  </si>
  <si>
    <t>ník</t>
  </si>
  <si>
    <t>zmiešané družstvá</t>
  </si>
  <si>
    <t>družstvá</t>
  </si>
  <si>
    <t>Hôrka 1</t>
  </si>
  <si>
    <t>Hôrka 2</t>
  </si>
  <si>
    <t>Hôrka 3</t>
  </si>
  <si>
    <t>Ondrej Klimo - sčítací komisár POMH</t>
  </si>
  <si>
    <t>Súťaž 5-členných družstiev mladých hasičov O pohár starostu obce Vernár</t>
  </si>
  <si>
    <t>PREHĽAD VÍŤAZOV</t>
  </si>
  <si>
    <t>Rok</t>
  </si>
  <si>
    <t>Roč</t>
  </si>
  <si>
    <t xml:space="preserve"> chlapčenské a</t>
  </si>
  <si>
    <t xml:space="preserve">počet </t>
  </si>
  <si>
    <t xml:space="preserve"> dievčenské</t>
  </si>
  <si>
    <t>Spolu</t>
  </si>
  <si>
    <t>zmieš.družstvá</t>
  </si>
  <si>
    <t xml:space="preserve"> družstiev</t>
  </si>
  <si>
    <t xml:space="preserve">     družstvá</t>
  </si>
  <si>
    <t>Štrba 1</t>
  </si>
  <si>
    <t>Vikartovce 1</t>
  </si>
  <si>
    <t>Hôrka</t>
  </si>
  <si>
    <t>Šuňava 2</t>
  </si>
  <si>
    <t>Podhorany</t>
  </si>
  <si>
    <t>Lučivná 1</t>
  </si>
  <si>
    <t>Švábovce I</t>
  </si>
  <si>
    <t xml:space="preserve">            PODTATRANSKÁ OLYMPIÁDA  MLADÝCH HASIČOV    </t>
  </si>
  <si>
    <t xml:space="preserve">                                                                      2026 -  3. ročník  - súťaže CTIF</t>
  </si>
  <si>
    <t>KOLEKTÍV MLADÝCH</t>
  </si>
  <si>
    <t xml:space="preserve"> 2.5.</t>
  </si>
  <si>
    <t xml:space="preserve"> 24.5.</t>
  </si>
  <si>
    <t xml:space="preserve"> 14.6.ÚK</t>
  </si>
  <si>
    <t xml:space="preserve"> 21.6.</t>
  </si>
  <si>
    <t>p</t>
  </si>
  <si>
    <t>i</t>
  </si>
  <si>
    <t>HASIČOV DHZ - ZŠ</t>
  </si>
  <si>
    <t>e</t>
  </si>
  <si>
    <t>t</t>
  </si>
  <si>
    <t>k</t>
  </si>
  <si>
    <t>u</t>
  </si>
  <si>
    <t>r</t>
  </si>
  <si>
    <t>a</t>
  </si>
  <si>
    <t>č</t>
  </si>
  <si>
    <t>n</t>
  </si>
  <si>
    <t>b</t>
  </si>
  <si>
    <t>á</t>
  </si>
  <si>
    <t>v</t>
  </si>
  <si>
    <t xml:space="preserve"> 10 - členné družstvá</t>
  </si>
  <si>
    <t>o</t>
  </si>
  <si>
    <t>c</t>
  </si>
  <si>
    <t>CHLAPČENSKÉ  a ZMIEŠANÉ DRUŽSTVÁ</t>
  </si>
  <si>
    <t xml:space="preserve"> DIEVČENSKÉ   DRUŽSTVÁ</t>
  </si>
  <si>
    <t xml:space="preserve">Vikartovce  </t>
  </si>
  <si>
    <r>
      <rPr>
        <b/>
        <sz val="10"/>
        <color rgb="FF00B050"/>
        <rFont val="Times New Roman"/>
        <family val="1"/>
        <charset val="238"/>
      </rPr>
      <t>⁕</t>
    </r>
    <r>
      <rPr>
        <b/>
        <sz val="20"/>
        <color rgb="FF00B050"/>
        <rFont val="Arial CE"/>
        <family val="2"/>
        <charset val="238"/>
      </rPr>
      <t xml:space="preserve"> </t>
    </r>
    <r>
      <rPr>
        <b/>
        <sz val="10"/>
        <color rgb="FF00B050"/>
        <rFont val="Arial CE"/>
        <charset val="238"/>
      </rPr>
      <t>len disciplína požiarny útok CTIF</t>
    </r>
  </si>
  <si>
    <t>ÚK - Územné kolo</t>
  </si>
  <si>
    <t>V roku 2026 bude škrtnuté 1 umiestnenie alebo jedna neúčasť</t>
  </si>
  <si>
    <t xml:space="preserve">    </t>
  </si>
  <si>
    <t xml:space="preserve"> Pri rovnosti bodov rozhoduje  výsledok z Územného kola hry Plameň </t>
  </si>
  <si>
    <t>-</t>
  </si>
  <si>
    <t>Súťaž  10 - členných družstiev mladých hasičov - Vernár</t>
  </si>
  <si>
    <t xml:space="preserve"> O pohár starostu obce Vernár</t>
  </si>
  <si>
    <t>disciplína : Požiarny útok CTIF</t>
  </si>
  <si>
    <t>Ročník</t>
  </si>
  <si>
    <t>chlapčenské, zmiešané</t>
  </si>
  <si>
    <t>Spolu tímy</t>
  </si>
  <si>
    <t>4</t>
  </si>
  <si>
    <t>bez</t>
  </si>
  <si>
    <t xml:space="preserve">Šuňava </t>
  </si>
  <si>
    <t>PODTATRANSKÁ OLYMPIÁDA  MLADÝCH HASIČOV  - rok 2026 -  24.ročník</t>
  </si>
  <si>
    <t xml:space="preserve"> 21.3.</t>
  </si>
  <si>
    <t>9.5.</t>
  </si>
  <si>
    <t xml:space="preserve"> 6.6.</t>
  </si>
  <si>
    <t>7.6.</t>
  </si>
  <si>
    <t>15.8.</t>
  </si>
  <si>
    <t>5.9.</t>
  </si>
  <si>
    <t xml:space="preserve"> 20.9.</t>
  </si>
  <si>
    <t xml:space="preserve"> L.</t>
  </si>
  <si>
    <t>V.</t>
  </si>
  <si>
    <t>HASIČOV DHZ</t>
  </si>
  <si>
    <t xml:space="preserve">E </t>
  </si>
  <si>
    <t>5 - členné družstvá</t>
  </si>
  <si>
    <t xml:space="preserve">V </t>
  </si>
  <si>
    <t xml:space="preserve"> 7.</t>
  </si>
  <si>
    <t xml:space="preserve"> Liptovská Teplička  I</t>
  </si>
  <si>
    <t xml:space="preserve"> 9.</t>
  </si>
  <si>
    <t>Lučivná II</t>
  </si>
  <si>
    <t xml:space="preserve"> Veľká I</t>
  </si>
  <si>
    <t>Liptovská Teplička II</t>
  </si>
  <si>
    <t>Štrba III</t>
  </si>
  <si>
    <t xml:space="preserve"> 18.</t>
  </si>
  <si>
    <t>Veľká III</t>
  </si>
  <si>
    <t>Veľká II</t>
  </si>
  <si>
    <t xml:space="preserve"> 22.</t>
  </si>
  <si>
    <t xml:space="preserve"> Šuňava II</t>
  </si>
  <si>
    <t xml:space="preserve"> Hranovnica</t>
  </si>
  <si>
    <t xml:space="preserve"> Vikartovce I</t>
  </si>
  <si>
    <t xml:space="preserve"> 8.</t>
  </si>
  <si>
    <t xml:space="preserve"> Vikartovce II</t>
  </si>
  <si>
    <t xml:space="preserve">Švábovce I </t>
  </si>
  <si>
    <t xml:space="preserve"> Šuňava III</t>
  </si>
  <si>
    <t>Švábovce II</t>
  </si>
  <si>
    <t>Vikartovce III</t>
  </si>
  <si>
    <t xml:space="preserve">Kravany </t>
  </si>
  <si>
    <t>21.</t>
  </si>
  <si>
    <t>Švábovce III</t>
  </si>
  <si>
    <t>Vikartovce IV</t>
  </si>
  <si>
    <t xml:space="preserve"> 23.</t>
  </si>
  <si>
    <t>Štrba II</t>
  </si>
  <si>
    <t>24.</t>
  </si>
  <si>
    <t>v r. 2026 bude hodnotených 7 súťaží, pri rovnosti bodov rozhodne väčší počet lepších umiestnení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</si>
</sst>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88"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2"/>
      <name val="Arial CE"/>
      <charset val="238"/>
    </font>
    <font>
      <b/>
      <sz val="12"/>
      <color indexed="10"/>
      <name val="Arial CE"/>
      <charset val="238"/>
    </font>
    <font>
      <b/>
      <sz val="12"/>
      <color indexed="17"/>
      <name val="Arial CE"/>
      <charset val="238"/>
    </font>
    <font>
      <b/>
      <sz val="12"/>
      <color rgb="FFFF0000"/>
      <name val="Arial CE"/>
      <family val="2"/>
      <charset val="238"/>
    </font>
    <font>
      <b/>
      <sz val="14"/>
      <color indexed="10"/>
      <name val="Calibri"/>
      <family val="2"/>
      <charset val="238"/>
    </font>
    <font>
      <b/>
      <sz val="16"/>
      <name val="Cambria"/>
      <family val="1"/>
      <charset val="238"/>
    </font>
    <font>
      <b/>
      <sz val="12"/>
      <name val="Cambria"/>
      <family val="1"/>
      <charset val="238"/>
    </font>
    <font>
      <b/>
      <sz val="10"/>
      <name val="Cambria"/>
      <family val="1"/>
      <charset val="238"/>
    </font>
    <font>
      <b/>
      <sz val="10"/>
      <name val="Arial"/>
      <family val="2"/>
      <charset val="238"/>
    </font>
    <font>
      <b/>
      <sz val="8"/>
      <name val="Cambria"/>
      <family val="1"/>
      <charset val="238"/>
    </font>
    <font>
      <b/>
      <sz val="9"/>
      <name val="Cambria"/>
      <family val="1"/>
      <charset val="238"/>
      <scheme val="major"/>
    </font>
    <font>
      <b/>
      <sz val="11"/>
      <name val="Cambria"/>
      <family val="1"/>
      <charset val="238"/>
    </font>
    <font>
      <b/>
      <sz val="10"/>
      <color indexed="62"/>
      <name val="Cambria"/>
      <family val="1"/>
      <charset val="238"/>
    </font>
    <font>
      <b/>
      <sz val="10"/>
      <color indexed="17"/>
      <name val="Cambria"/>
      <family val="1"/>
      <charset val="238"/>
    </font>
    <font>
      <b/>
      <sz val="10"/>
      <color indexed="53"/>
      <name val="Cambria"/>
      <family val="1"/>
      <charset val="238"/>
    </font>
    <font>
      <b/>
      <sz val="10"/>
      <color indexed="10"/>
      <name val="Cambria"/>
      <family val="1"/>
      <charset val="238"/>
    </font>
    <font>
      <b/>
      <sz val="12"/>
      <color rgb="FFFF0000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10"/>
      <name val="Arial CE"/>
      <charset val="238"/>
    </font>
    <font>
      <b/>
      <sz val="1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9"/>
      <name val="Cambria"/>
      <family val="1"/>
      <charset val="238"/>
    </font>
    <font>
      <sz val="10"/>
      <name val="Cambria"/>
      <family val="1"/>
      <charset val="238"/>
    </font>
    <font>
      <sz val="11"/>
      <name val="Cambria"/>
      <family val="1"/>
      <charset val="238"/>
    </font>
    <font>
      <b/>
      <sz val="10"/>
      <color indexed="10"/>
      <name val="Cambria"/>
      <family val="1"/>
      <charset val="238"/>
      <scheme val="major"/>
    </font>
    <font>
      <b/>
      <sz val="10"/>
      <color indexed="17"/>
      <name val="Cambria"/>
      <family val="1"/>
      <charset val="238"/>
      <scheme val="major"/>
    </font>
    <font>
      <b/>
      <sz val="10"/>
      <color rgb="FF002060"/>
      <name val="Cambria"/>
      <family val="1"/>
      <charset val="23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Cambria"/>
      <family val="1"/>
      <charset val="238"/>
    </font>
    <font>
      <b/>
      <sz val="12"/>
      <color rgb="FF0070C0"/>
      <name val="Arial CE"/>
      <charset val="238"/>
    </font>
    <font>
      <b/>
      <sz val="12"/>
      <color rgb="FFFF0000"/>
      <name val="Arial CE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2"/>
      <color rgb="FF0070C0"/>
      <name val="Cambria"/>
      <family val="1"/>
      <charset val="238"/>
      <scheme val="major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rgb="FFFF000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0"/>
      <color indexed="10"/>
      <name val="Arial CE"/>
      <family val="2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indexed="1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color indexed="10"/>
      <name val="Times New Roman"/>
      <family val="1"/>
      <charset val="238"/>
    </font>
    <font>
      <b/>
      <sz val="10"/>
      <color rgb="FF00B050"/>
      <name val="Arial CE"/>
      <family val="1"/>
      <charset val="238"/>
    </font>
    <font>
      <b/>
      <sz val="10"/>
      <color rgb="FF00B050"/>
      <name val="Times New Roman"/>
      <family val="1"/>
      <charset val="238"/>
    </font>
    <font>
      <b/>
      <sz val="20"/>
      <color rgb="FF00B050"/>
      <name val="Arial CE"/>
      <family val="2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sz val="9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Cambria"/>
      <family val="1"/>
      <charset val="238"/>
      <scheme val="maj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 CE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rgb="FFCC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1" fillId="0" borderId="0"/>
    <xf numFmtId="0" fontId="25" fillId="0" borderId="0"/>
    <xf numFmtId="0" fontId="25" fillId="0" borderId="0"/>
  </cellStyleXfs>
  <cellXfs count="50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22" fillId="0" borderId="25" xfId="1" applyFont="1" applyBorder="1" applyAlignment="1">
      <alignment horizontal="center"/>
    </xf>
    <xf numFmtId="2" fontId="23" fillId="0" borderId="25" xfId="1" applyNumberFormat="1" applyFont="1" applyBorder="1" applyAlignment="1">
      <alignment horizontal="center"/>
    </xf>
    <xf numFmtId="0" fontId="23" fillId="0" borderId="25" xfId="1" applyFont="1" applyBorder="1" applyAlignment="1">
      <alignment horizontal="center"/>
    </xf>
    <xf numFmtId="1" fontId="23" fillId="0" borderId="25" xfId="1" applyNumberFormat="1" applyFont="1" applyBorder="1" applyAlignment="1">
      <alignment horizontal="center"/>
    </xf>
    <xf numFmtId="0" fontId="22" fillId="6" borderId="24" xfId="1" applyFont="1" applyFill="1" applyBorder="1" applyAlignment="1">
      <alignment horizontal="center"/>
    </xf>
    <xf numFmtId="0" fontId="22" fillId="6" borderId="16" xfId="1" applyFont="1" applyFill="1" applyBorder="1" applyAlignment="1">
      <alignment horizontal="center"/>
    </xf>
    <xf numFmtId="0" fontId="22" fillId="0" borderId="17" xfId="1" applyFont="1" applyBorder="1" applyAlignment="1">
      <alignment horizontal="center"/>
    </xf>
    <xf numFmtId="2" fontId="23" fillId="0" borderId="17" xfId="1" applyNumberFormat="1" applyFont="1" applyBorder="1" applyAlignment="1">
      <alignment horizontal="center"/>
    </xf>
    <xf numFmtId="0" fontId="23" fillId="0" borderId="17" xfId="1" applyFont="1" applyBorder="1" applyAlignment="1">
      <alignment horizontal="center"/>
    </xf>
    <xf numFmtId="1" fontId="23" fillId="0" borderId="17" xfId="1" applyNumberFormat="1" applyFont="1" applyBorder="1" applyAlignment="1">
      <alignment horizontal="center"/>
    </xf>
    <xf numFmtId="2" fontId="22" fillId="0" borderId="51" xfId="1" applyNumberFormat="1" applyFont="1" applyBorder="1" applyAlignment="1">
      <alignment horizontal="center"/>
    </xf>
    <xf numFmtId="2" fontId="22" fillId="0" borderId="48" xfId="1" applyNumberFormat="1" applyFont="1" applyBorder="1" applyAlignment="1">
      <alignment horizontal="center"/>
    </xf>
    <xf numFmtId="0" fontId="22" fillId="6" borderId="9" xfId="1" applyFont="1" applyFill="1" applyBorder="1" applyAlignment="1">
      <alignment horizontal="center"/>
    </xf>
    <xf numFmtId="0" fontId="22" fillId="0" borderId="10" xfId="1" applyFont="1" applyBorder="1" applyAlignment="1">
      <alignment horizontal="center"/>
    </xf>
    <xf numFmtId="2" fontId="23" fillId="0" borderId="10" xfId="1" applyNumberFormat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1" fontId="23" fillId="0" borderId="10" xfId="1" applyNumberFormat="1" applyFont="1" applyBorder="1" applyAlignment="1">
      <alignment horizontal="center"/>
    </xf>
    <xf numFmtId="2" fontId="22" fillId="0" borderId="43" xfId="1" applyNumberFormat="1" applyFont="1" applyBorder="1" applyAlignment="1">
      <alignment horizontal="center"/>
    </xf>
    <xf numFmtId="0" fontId="0" fillId="7" borderId="52" xfId="0" applyFill="1" applyBorder="1"/>
    <xf numFmtId="0" fontId="24" fillId="7" borderId="52" xfId="0" applyFont="1" applyFill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vertical="center"/>
    </xf>
    <xf numFmtId="0" fontId="12" fillId="0" borderId="31" xfId="0" applyFont="1" applyBorder="1" applyAlignment="1">
      <alignment horizontal="center"/>
    </xf>
    <xf numFmtId="0" fontId="13" fillId="0" borderId="3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6" fillId="0" borderId="5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2" fontId="27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27" fillId="0" borderId="10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2" fontId="18" fillId="0" borderId="43" xfId="0" applyNumberFormat="1" applyFont="1" applyBorder="1" applyAlignment="1">
      <alignment horizontal="center" vertical="center"/>
    </xf>
    <xf numFmtId="2" fontId="14" fillId="8" borderId="34" xfId="0" applyNumberFormat="1" applyFont="1" applyFill="1" applyBorder="1" applyAlignment="1">
      <alignment horizontal="center" vertical="center"/>
    </xf>
    <xf numFmtId="164" fontId="28" fillId="0" borderId="19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2" fontId="27" fillId="0" borderId="25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27" fillId="0" borderId="25" xfId="0" applyNumberFormat="1" applyFont="1" applyBorder="1" applyAlignment="1">
      <alignment horizontal="center" vertical="center"/>
    </xf>
    <xf numFmtId="164" fontId="15" fillId="0" borderId="25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/>
    </xf>
    <xf numFmtId="164" fontId="17" fillId="0" borderId="25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2" fontId="14" fillId="8" borderId="46" xfId="0" applyNumberFormat="1" applyFont="1" applyFill="1" applyBorder="1" applyAlignment="1">
      <alignment horizontal="center" vertical="center"/>
    </xf>
    <xf numFmtId="164" fontId="28" fillId="0" borderId="21" xfId="0" applyNumberFormat="1" applyFont="1" applyBorder="1" applyAlignment="1">
      <alignment horizontal="center" vertical="center"/>
    </xf>
    <xf numFmtId="2" fontId="18" fillId="0" borderId="53" xfId="0" applyNumberFormat="1" applyFont="1" applyBorder="1" applyAlignment="1">
      <alignment horizontal="center" vertical="center"/>
    </xf>
    <xf numFmtId="2" fontId="14" fillId="8" borderId="35" xfId="0" applyNumberFormat="1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2" fontId="27" fillId="0" borderId="12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2" fontId="27" fillId="0" borderId="50" xfId="0" applyNumberFormat="1" applyFont="1" applyBorder="1" applyAlignment="1">
      <alignment horizontal="center" vertical="center"/>
    </xf>
    <xf numFmtId="2" fontId="18" fillId="0" borderId="51" xfId="0" applyNumberFormat="1" applyFont="1" applyBorder="1" applyAlignment="1">
      <alignment horizontal="center" vertical="center"/>
    </xf>
    <xf numFmtId="0" fontId="22" fillId="6" borderId="30" xfId="1" applyFont="1" applyFill="1" applyBorder="1" applyAlignment="1">
      <alignment horizontal="center"/>
    </xf>
    <xf numFmtId="0" fontId="22" fillId="0" borderId="31" xfId="1" applyFont="1" applyBorder="1" applyAlignment="1">
      <alignment horizontal="center"/>
    </xf>
    <xf numFmtId="2" fontId="23" fillId="0" borderId="31" xfId="1" applyNumberFormat="1" applyFont="1" applyBorder="1" applyAlignment="1">
      <alignment horizontal="center"/>
    </xf>
    <xf numFmtId="0" fontId="23" fillId="0" borderId="31" xfId="1" applyFont="1" applyBorder="1" applyAlignment="1">
      <alignment horizontal="center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2" fontId="27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/>
    </xf>
    <xf numFmtId="2" fontId="18" fillId="0" borderId="63" xfId="0" applyNumberFormat="1" applyFont="1" applyBorder="1" applyAlignment="1">
      <alignment horizontal="center" vertical="center"/>
    </xf>
    <xf numFmtId="2" fontId="14" fillId="8" borderId="47" xfId="0" applyNumberFormat="1" applyFont="1" applyFill="1" applyBorder="1" applyAlignment="1">
      <alignment horizontal="center" vertical="center"/>
    </xf>
    <xf numFmtId="164" fontId="28" fillId="0" borderId="41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2" fontId="27" fillId="0" borderId="49" xfId="0" applyNumberFormat="1" applyFont="1" applyBorder="1" applyAlignment="1">
      <alignment horizontal="center" vertical="center"/>
    </xf>
    <xf numFmtId="2" fontId="18" fillId="0" borderId="48" xfId="0" applyNumberFormat="1" applyFont="1" applyBorder="1" applyAlignment="1">
      <alignment horizontal="center" vertical="center"/>
    </xf>
    <xf numFmtId="2" fontId="14" fillId="8" borderId="42" xfId="0" applyNumberFormat="1" applyFont="1" applyFill="1" applyBorder="1" applyAlignment="1">
      <alignment horizontal="center" vertical="center"/>
    </xf>
    <xf numFmtId="2" fontId="23" fillId="0" borderId="9" xfId="1" applyNumberFormat="1" applyFont="1" applyBorder="1" applyAlignment="1">
      <alignment horizontal="center"/>
    </xf>
    <xf numFmtId="2" fontId="23" fillId="0" borderId="24" xfId="1" applyNumberFormat="1" applyFont="1" applyBorder="1" applyAlignment="1">
      <alignment horizontal="center"/>
    </xf>
    <xf numFmtId="0" fontId="22" fillId="3" borderId="34" xfId="0" applyFont="1" applyFill="1" applyBorder="1" applyAlignment="1">
      <alignment horizontal="center"/>
    </xf>
    <xf numFmtId="0" fontId="22" fillId="3" borderId="19" xfId="0" applyFont="1" applyFill="1" applyBorder="1" applyAlignment="1">
      <alignment horizontal="center"/>
    </xf>
    <xf numFmtId="164" fontId="22" fillId="0" borderId="9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64" fontId="22" fillId="0" borderId="11" xfId="0" applyNumberFormat="1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164" fontId="29" fillId="0" borderId="19" xfId="0" applyNumberFormat="1" applyFont="1" applyBorder="1" applyAlignment="1">
      <alignment horizontal="center"/>
    </xf>
    <xf numFmtId="165" fontId="30" fillId="0" borderId="8" xfId="0" applyNumberFormat="1" applyFont="1" applyBorder="1" applyAlignment="1">
      <alignment horizontal="center"/>
    </xf>
    <xf numFmtId="0" fontId="22" fillId="3" borderId="46" xfId="0" applyFont="1" applyFill="1" applyBorder="1" applyAlignment="1">
      <alignment horizontal="center"/>
    </xf>
    <xf numFmtId="0" fontId="22" fillId="3" borderId="21" xfId="0" applyFont="1" applyFill="1" applyBorder="1" applyAlignment="1">
      <alignment horizontal="center"/>
    </xf>
    <xf numFmtId="164" fontId="22" fillId="0" borderId="24" xfId="0" applyNumberFormat="1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164" fontId="22" fillId="0" borderId="26" xfId="0" applyNumberFormat="1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164" fontId="29" fillId="0" borderId="21" xfId="0" applyNumberFormat="1" applyFont="1" applyBorder="1" applyAlignment="1">
      <alignment horizontal="center"/>
    </xf>
    <xf numFmtId="165" fontId="30" fillId="0" borderId="23" xfId="0" applyNumberFormat="1" applyFont="1" applyBorder="1" applyAlignment="1">
      <alignment horizontal="center"/>
    </xf>
    <xf numFmtId="164" fontId="22" fillId="0" borderId="28" xfId="0" applyNumberFormat="1" applyFont="1" applyBorder="1" applyAlignment="1">
      <alignment horizontal="center"/>
    </xf>
    <xf numFmtId="164" fontId="22" fillId="0" borderId="30" xfId="0" applyNumberFormat="1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3" borderId="42" xfId="0" applyFont="1" applyFill="1" applyBorder="1" applyAlignment="1">
      <alignment horizontal="center"/>
    </xf>
    <xf numFmtId="0" fontId="22" fillId="3" borderId="41" xfId="0" applyFont="1" applyFill="1" applyBorder="1" applyAlignment="1">
      <alignment horizontal="center"/>
    </xf>
    <xf numFmtId="164" fontId="22" fillId="0" borderId="16" xfId="0" applyNumberFormat="1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164" fontId="22" fillId="0" borderId="18" xfId="0" applyNumberFormat="1" applyFont="1" applyBorder="1" applyAlignment="1">
      <alignment horizontal="center"/>
    </xf>
    <xf numFmtId="164" fontId="22" fillId="0" borderId="59" xfId="0" applyNumberFormat="1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164" fontId="29" fillId="0" borderId="41" xfId="0" applyNumberFormat="1" applyFont="1" applyBorder="1" applyAlignment="1">
      <alignment horizontal="center"/>
    </xf>
    <xf numFmtId="165" fontId="30" fillId="0" borderId="15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3" borderId="22" xfId="0" applyFont="1" applyFill="1" applyBorder="1" applyAlignment="1">
      <alignment horizontal="center"/>
    </xf>
    <xf numFmtId="164" fontId="22" fillId="0" borderId="36" xfId="0" applyNumberFormat="1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165" fontId="30" fillId="0" borderId="38" xfId="0" applyNumberFormat="1" applyFont="1" applyBorder="1" applyAlignment="1">
      <alignment horizontal="center"/>
    </xf>
    <xf numFmtId="0" fontId="22" fillId="3" borderId="39" xfId="0" applyFont="1" applyFill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1" fontId="31" fillId="0" borderId="60" xfId="0" applyNumberFormat="1" applyFont="1" applyBorder="1" applyAlignment="1">
      <alignment horizontal="center" vertical="center"/>
    </xf>
    <xf numFmtId="1" fontId="31" fillId="0" borderId="25" xfId="0" applyNumberFormat="1" applyFont="1" applyBorder="1" applyAlignment="1">
      <alignment horizontal="center" vertical="center"/>
    </xf>
    <xf numFmtId="1" fontId="10" fillId="0" borderId="25" xfId="0" applyNumberFormat="1" applyFont="1" applyBorder="1" applyAlignment="1">
      <alignment horizontal="center" vertical="center"/>
    </xf>
    <xf numFmtId="1" fontId="31" fillId="0" borderId="17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" fontId="11" fillId="0" borderId="20" xfId="0" applyNumberFormat="1" applyFont="1" applyBorder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1" fontId="11" fillId="0" borderId="64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38" fillId="3" borderId="7" xfId="0" applyFont="1" applyFill="1" applyBorder="1" applyAlignment="1">
      <alignment horizontal="center"/>
    </xf>
    <xf numFmtId="0" fontId="38" fillId="3" borderId="12" xfId="0" applyFont="1" applyFill="1" applyBorder="1" applyAlignment="1">
      <alignment horizontal="center"/>
    </xf>
    <xf numFmtId="0" fontId="38" fillId="3" borderId="13" xfId="0" applyFont="1" applyFill="1" applyBorder="1" applyAlignment="1">
      <alignment horizontal="center"/>
    </xf>
    <xf numFmtId="0" fontId="38" fillId="3" borderId="56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/>
    </xf>
    <xf numFmtId="0" fontId="38" fillId="3" borderId="16" xfId="0" applyFont="1" applyFill="1" applyBorder="1" applyAlignment="1">
      <alignment horizontal="center"/>
    </xf>
    <xf numFmtId="0" fontId="38" fillId="3" borderId="17" xfId="0" applyFont="1" applyFill="1" applyBorder="1" applyAlignment="1">
      <alignment horizontal="center"/>
    </xf>
    <xf numFmtId="0" fontId="38" fillId="3" borderId="18" xfId="0" applyFont="1" applyFill="1" applyBorder="1" applyAlignment="1">
      <alignment horizontal="center"/>
    </xf>
    <xf numFmtId="0" fontId="38" fillId="3" borderId="33" xfId="0" applyFont="1" applyFill="1" applyBorder="1" applyAlignment="1">
      <alignment horizontal="center"/>
    </xf>
    <xf numFmtId="0" fontId="38" fillId="3" borderId="14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24" fillId="3" borderId="56" xfId="0" applyFont="1" applyFill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21" xfId="0" applyFont="1" applyBorder="1" applyAlignment="1">
      <alignment horizontal="center"/>
    </xf>
    <xf numFmtId="0" fontId="39" fillId="0" borderId="41" xfId="0" applyFont="1" applyBorder="1" applyAlignment="1">
      <alignment horizontal="center"/>
    </xf>
    <xf numFmtId="0" fontId="38" fillId="3" borderId="29" xfId="0" applyFont="1" applyFill="1" applyBorder="1" applyAlignment="1">
      <alignment horizontal="center"/>
    </xf>
    <xf numFmtId="0" fontId="38" fillId="3" borderId="30" xfId="0" applyFont="1" applyFill="1" applyBorder="1" applyAlignment="1">
      <alignment horizontal="center"/>
    </xf>
    <xf numFmtId="0" fontId="38" fillId="3" borderId="31" xfId="0" applyFont="1" applyFill="1" applyBorder="1" applyAlignment="1">
      <alignment horizontal="center"/>
    </xf>
    <xf numFmtId="0" fontId="38" fillId="3" borderId="32" xfId="0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2" fillId="0" borderId="4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4" fillId="0" borderId="0" xfId="0" applyFont="1"/>
    <xf numFmtId="0" fontId="22" fillId="0" borderId="11" xfId="1" applyFont="1" applyBorder="1" applyAlignment="1">
      <alignment horizontal="center"/>
    </xf>
    <xf numFmtId="0" fontId="22" fillId="0" borderId="26" xfId="1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24" fillId="0" borderId="64" xfId="0" applyFont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 wrapText="1"/>
    </xf>
    <xf numFmtId="0" fontId="9" fillId="8" borderId="5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9" fillId="0" borderId="4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wrapText="1"/>
    </xf>
    <xf numFmtId="0" fontId="9" fillId="9" borderId="14" xfId="0" applyFont="1" applyFill="1" applyBorder="1" applyAlignment="1">
      <alignment horizontal="center" wrapText="1"/>
    </xf>
    <xf numFmtId="0" fontId="9" fillId="0" borderId="3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8" fillId="3" borderId="7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3" borderId="8" xfId="0" applyFont="1" applyFill="1" applyBorder="1" applyAlignment="1">
      <alignment horizontal="center"/>
    </xf>
    <xf numFmtId="0" fontId="38" fillId="3" borderId="29" xfId="0" applyFont="1" applyFill="1" applyBorder="1" applyAlignment="1">
      <alignment horizontal="center"/>
    </xf>
    <xf numFmtId="0" fontId="38" fillId="3" borderId="9" xfId="0" applyFont="1" applyFill="1" applyBorder="1" applyAlignment="1">
      <alignment horizontal="center"/>
    </xf>
    <xf numFmtId="0" fontId="38" fillId="3" borderId="10" xfId="0" applyFont="1" applyFill="1" applyBorder="1" applyAlignment="1">
      <alignment horizontal="center"/>
    </xf>
    <xf numFmtId="0" fontId="38" fillId="3" borderId="11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8" fillId="3" borderId="56" xfId="0" applyFont="1" applyFill="1" applyBorder="1" applyAlignment="1">
      <alignment horizontal="center" vertical="center"/>
    </xf>
    <xf numFmtId="0" fontId="38" fillId="3" borderId="1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2" fillId="2" borderId="1" xfId="1" applyFont="1" applyFill="1" applyBorder="1" applyAlignment="1">
      <alignment horizontal="center"/>
    </xf>
    <xf numFmtId="0" fontId="22" fillId="2" borderId="2" xfId="1" applyFont="1" applyFill="1" applyBorder="1" applyAlignment="1">
      <alignment horizontal="center"/>
    </xf>
    <xf numFmtId="0" fontId="22" fillId="2" borderId="55" xfId="1" applyFont="1" applyFill="1" applyBorder="1" applyAlignment="1">
      <alignment horizontal="center"/>
    </xf>
    <xf numFmtId="0" fontId="22" fillId="2" borderId="4" xfId="1" applyFont="1" applyFill="1" applyBorder="1" applyAlignment="1">
      <alignment horizontal="center"/>
    </xf>
    <xf numFmtId="0" fontId="22" fillId="2" borderId="5" xfId="1" applyFont="1" applyFill="1" applyBorder="1" applyAlignment="1">
      <alignment horizontal="center"/>
    </xf>
    <xf numFmtId="0" fontId="22" fillId="2" borderId="6" xfId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6" borderId="36" xfId="1" applyFont="1" applyFill="1" applyBorder="1" applyAlignment="1">
      <alignment horizontal="center" vertical="center"/>
    </xf>
    <xf numFmtId="0" fontId="22" fillId="6" borderId="24" xfId="1" applyFont="1" applyFill="1" applyBorder="1" applyAlignment="1">
      <alignment horizontal="center" vertical="center"/>
    </xf>
    <xf numFmtId="0" fontId="22" fillId="6" borderId="30" xfId="1" applyFont="1" applyFill="1" applyBorder="1" applyAlignment="1">
      <alignment horizontal="center" vertical="center"/>
    </xf>
    <xf numFmtId="0" fontId="22" fillId="6" borderId="37" xfId="1" applyFont="1" applyFill="1" applyBorder="1" applyAlignment="1">
      <alignment horizontal="center" wrapText="1"/>
    </xf>
    <xf numFmtId="0" fontId="22" fillId="6" borderId="25" xfId="1" applyFont="1" applyFill="1" applyBorder="1" applyAlignment="1">
      <alignment horizontal="center" wrapText="1"/>
    </xf>
    <xf numFmtId="0" fontId="22" fillId="6" borderId="31" xfId="1" applyFont="1" applyFill="1" applyBorder="1" applyAlignment="1">
      <alignment horizontal="center" wrapText="1"/>
    </xf>
    <xf numFmtId="0" fontId="22" fillId="6" borderId="37" xfId="1" applyFont="1" applyFill="1" applyBorder="1" applyAlignment="1">
      <alignment horizontal="left" vertical="center"/>
    </xf>
    <xf numFmtId="0" fontId="22" fillId="6" borderId="25" xfId="1" applyFont="1" applyFill="1" applyBorder="1" applyAlignment="1">
      <alignment horizontal="left" vertical="center"/>
    </xf>
    <xf numFmtId="0" fontId="22" fillId="6" borderId="31" xfId="1" applyFont="1" applyFill="1" applyBorder="1" applyAlignment="1">
      <alignment horizontal="left" vertical="center"/>
    </xf>
    <xf numFmtId="0" fontId="22" fillId="2" borderId="37" xfId="1" applyFont="1" applyFill="1" applyBorder="1" applyAlignment="1">
      <alignment horizontal="center"/>
    </xf>
    <xf numFmtId="0" fontId="22" fillId="2" borderId="53" xfId="1" applyFont="1" applyFill="1" applyBorder="1" applyAlignment="1">
      <alignment horizontal="center"/>
    </xf>
    <xf numFmtId="0" fontId="22" fillId="5" borderId="4" xfId="1" applyFont="1" applyFill="1" applyBorder="1" applyAlignment="1">
      <alignment horizontal="center"/>
    </xf>
    <xf numFmtId="0" fontId="22" fillId="5" borderId="5" xfId="1" applyFont="1" applyFill="1" applyBorder="1" applyAlignment="1">
      <alignment horizontal="center"/>
    </xf>
    <xf numFmtId="0" fontId="22" fillId="5" borderId="6" xfId="1" applyFont="1" applyFill="1" applyBorder="1" applyAlignment="1">
      <alignment horizontal="center"/>
    </xf>
    <xf numFmtId="0" fontId="22" fillId="2" borderId="25" xfId="1" applyFont="1" applyFill="1" applyBorder="1" applyAlignment="1">
      <alignment horizontal="center" vertical="justify"/>
    </xf>
    <xf numFmtId="0" fontId="22" fillId="2" borderId="31" xfId="1" applyFont="1" applyFill="1" applyBorder="1" applyAlignment="1">
      <alignment horizontal="center" vertical="justify"/>
    </xf>
    <xf numFmtId="0" fontId="22" fillId="2" borderId="51" xfId="1" applyFont="1" applyFill="1" applyBorder="1" applyAlignment="1">
      <alignment horizontal="center" wrapText="1"/>
    </xf>
    <xf numFmtId="0" fontId="22" fillId="2" borderId="54" xfId="1" applyFont="1" applyFill="1" applyBorder="1" applyAlignment="1">
      <alignment horizontal="center" wrapText="1"/>
    </xf>
    <xf numFmtId="0" fontId="4" fillId="0" borderId="0" xfId="3" applyFont="1" applyAlignment="1">
      <alignment horizontal="center"/>
    </xf>
    <xf numFmtId="0" fontId="25" fillId="0" borderId="0" xfId="3"/>
    <xf numFmtId="0" fontId="4" fillId="0" borderId="0" xfId="3" applyFont="1" applyAlignment="1">
      <alignment horizontal="center"/>
    </xf>
    <xf numFmtId="0" fontId="41" fillId="5" borderId="7" xfId="3" applyFont="1" applyFill="1" applyBorder="1" applyAlignment="1">
      <alignment horizontal="center"/>
    </xf>
    <xf numFmtId="0" fontId="42" fillId="10" borderId="7" xfId="3" applyFont="1" applyFill="1" applyBorder="1" applyAlignment="1">
      <alignment horizontal="center"/>
    </xf>
    <xf numFmtId="49" fontId="43" fillId="5" borderId="65" xfId="3" applyNumberFormat="1" applyFont="1" applyFill="1" applyBorder="1" applyAlignment="1">
      <alignment horizontal="center"/>
    </xf>
    <xf numFmtId="49" fontId="43" fillId="5" borderId="66" xfId="3" applyNumberFormat="1" applyFont="1" applyFill="1" applyBorder="1" applyAlignment="1">
      <alignment horizontal="center"/>
    </xf>
    <xf numFmtId="49" fontId="43" fillId="5" borderId="67" xfId="3" applyNumberFormat="1" applyFont="1" applyFill="1" applyBorder="1" applyAlignment="1">
      <alignment horizontal="center"/>
    </xf>
    <xf numFmtId="0" fontId="44" fillId="5" borderId="67" xfId="3" applyFont="1" applyFill="1" applyBorder="1" applyAlignment="1">
      <alignment horizontal="center"/>
    </xf>
    <xf numFmtId="49" fontId="43" fillId="5" borderId="68" xfId="3" applyNumberFormat="1" applyFont="1" applyFill="1" applyBorder="1" applyAlignment="1">
      <alignment horizontal="center"/>
    </xf>
    <xf numFmtId="49" fontId="44" fillId="5" borderId="4" xfId="3" applyNumberFormat="1" applyFont="1" applyFill="1" applyBorder="1" applyAlignment="1">
      <alignment horizontal="center"/>
    </xf>
    <xf numFmtId="0" fontId="25" fillId="0" borderId="69" xfId="3" applyBorder="1"/>
    <xf numFmtId="0" fontId="41" fillId="5" borderId="56" xfId="3" applyFont="1" applyFill="1" applyBorder="1" applyAlignment="1">
      <alignment horizontal="center"/>
    </xf>
    <xf numFmtId="0" fontId="42" fillId="10" borderId="56" xfId="3" applyFont="1" applyFill="1" applyBorder="1" applyAlignment="1">
      <alignment horizontal="center"/>
    </xf>
    <xf numFmtId="49" fontId="43" fillId="0" borderId="70" xfId="3" applyNumberFormat="1" applyFont="1" applyBorder="1" applyAlignment="1">
      <alignment horizontal="center"/>
    </xf>
    <xf numFmtId="49" fontId="45" fillId="0" borderId="70" xfId="3" applyNumberFormat="1" applyFont="1" applyBorder="1" applyAlignment="1">
      <alignment horizontal="center"/>
    </xf>
    <xf numFmtId="49" fontId="43" fillId="0" borderId="60" xfId="3" applyNumberFormat="1" applyFont="1" applyBorder="1" applyAlignment="1">
      <alignment horizontal="center"/>
    </xf>
    <xf numFmtId="0" fontId="44" fillId="0" borderId="60" xfId="3" applyFont="1" applyBorder="1" applyAlignment="1">
      <alignment horizontal="center"/>
    </xf>
    <xf numFmtId="0" fontId="44" fillId="0" borderId="0" xfId="3" applyFont="1" applyAlignment="1">
      <alignment horizontal="center"/>
    </xf>
    <xf numFmtId="49" fontId="43" fillId="0" borderId="71" xfId="3" applyNumberFormat="1" applyFont="1" applyBorder="1" applyAlignment="1">
      <alignment horizontal="center"/>
    </xf>
    <xf numFmtId="0" fontId="46" fillId="0" borderId="52" xfId="3" applyFont="1" applyBorder="1" applyAlignment="1">
      <alignment horizontal="center"/>
    </xf>
    <xf numFmtId="0" fontId="46" fillId="0" borderId="70" xfId="3" applyFont="1" applyBorder="1" applyAlignment="1">
      <alignment horizontal="center"/>
    </xf>
    <xf numFmtId="0" fontId="46" fillId="10" borderId="70" xfId="3" applyFont="1" applyFill="1" applyBorder="1" applyAlignment="1">
      <alignment horizontal="center"/>
    </xf>
    <xf numFmtId="0" fontId="46" fillId="0" borderId="0" xfId="3" applyFont="1" applyAlignment="1">
      <alignment horizontal="center"/>
    </xf>
    <xf numFmtId="0" fontId="46" fillId="0" borderId="71" xfId="3" applyFont="1" applyBorder="1" applyAlignment="1">
      <alignment horizontal="center"/>
    </xf>
    <xf numFmtId="0" fontId="47" fillId="0" borderId="0" xfId="3" applyFont="1" applyAlignment="1">
      <alignment horizontal="center"/>
    </xf>
    <xf numFmtId="49" fontId="46" fillId="0" borderId="71" xfId="3" applyNumberFormat="1" applyFont="1" applyBorder="1" applyAlignment="1">
      <alignment horizontal="center"/>
    </xf>
    <xf numFmtId="0" fontId="41" fillId="5" borderId="14" xfId="3" applyFont="1" applyFill="1" applyBorder="1" applyAlignment="1">
      <alignment horizontal="center"/>
    </xf>
    <xf numFmtId="0" fontId="42" fillId="10" borderId="14" xfId="3" applyFont="1" applyFill="1" applyBorder="1" applyAlignment="1">
      <alignment horizontal="center"/>
    </xf>
    <xf numFmtId="0" fontId="46" fillId="0" borderId="72" xfId="3" applyFont="1" applyBorder="1" applyAlignment="1">
      <alignment horizontal="center"/>
    </xf>
    <xf numFmtId="0" fontId="46" fillId="0" borderId="62" xfId="3" applyFont="1" applyBorder="1" applyAlignment="1">
      <alignment horizontal="center"/>
    </xf>
    <xf numFmtId="0" fontId="46" fillId="10" borderId="62" xfId="3" applyFont="1" applyFill="1" applyBorder="1" applyAlignment="1">
      <alignment horizontal="center"/>
    </xf>
    <xf numFmtId="0" fontId="46" fillId="0" borderId="57" xfId="3" applyFont="1" applyBorder="1" applyAlignment="1">
      <alignment horizontal="center"/>
    </xf>
    <xf numFmtId="0" fontId="46" fillId="0" borderId="63" xfId="3" applyFont="1" applyBorder="1" applyAlignment="1">
      <alignment horizontal="center"/>
    </xf>
    <xf numFmtId="0" fontId="41" fillId="5" borderId="4" xfId="3" applyFont="1" applyFill="1" applyBorder="1" applyAlignment="1">
      <alignment horizontal="center"/>
    </xf>
    <xf numFmtId="0" fontId="41" fillId="5" borderId="5" xfId="3" applyFont="1" applyFill="1" applyBorder="1" applyAlignment="1">
      <alignment horizontal="center"/>
    </xf>
    <xf numFmtId="0" fontId="41" fillId="5" borderId="6" xfId="3" applyFont="1" applyFill="1" applyBorder="1" applyAlignment="1">
      <alignment horizontal="center"/>
    </xf>
    <xf numFmtId="0" fontId="41" fillId="5" borderId="22" xfId="3" applyFont="1" applyFill="1" applyBorder="1" applyAlignment="1">
      <alignment horizontal="center"/>
    </xf>
    <xf numFmtId="0" fontId="14" fillId="10" borderId="37" xfId="3" applyFont="1" applyFill="1" applyBorder="1" applyAlignment="1">
      <alignment horizontal="center"/>
    </xf>
    <xf numFmtId="0" fontId="48" fillId="0" borderId="36" xfId="3" applyFont="1" applyBorder="1" applyAlignment="1">
      <alignment horizontal="center"/>
    </xf>
    <xf numFmtId="0" fontId="48" fillId="0" borderId="45" xfId="3" applyFont="1" applyBorder="1" applyAlignment="1">
      <alignment horizontal="center"/>
    </xf>
    <xf numFmtId="0" fontId="48" fillId="0" borderId="53" xfId="3" applyFont="1" applyBorder="1" applyAlignment="1">
      <alignment horizontal="center"/>
    </xf>
    <xf numFmtId="0" fontId="41" fillId="0" borderId="36" xfId="3" applyFont="1" applyBorder="1" applyAlignment="1">
      <alignment horizontal="center"/>
    </xf>
    <xf numFmtId="0" fontId="41" fillId="0" borderId="45" xfId="3" applyFont="1" applyBorder="1" applyAlignment="1">
      <alignment horizontal="center"/>
    </xf>
    <xf numFmtId="0" fontId="14" fillId="10" borderId="52" xfId="3" applyFont="1" applyFill="1" applyBorder="1" applyAlignment="1">
      <alignment horizontal="center"/>
    </xf>
    <xf numFmtId="0" fontId="14" fillId="10" borderId="31" xfId="3" applyFont="1" applyFill="1" applyBorder="1" applyAlignment="1">
      <alignment horizontal="center"/>
    </xf>
    <xf numFmtId="0" fontId="48" fillId="0" borderId="24" xfId="3" applyFont="1" applyBorder="1" applyAlignment="1">
      <alignment horizontal="center"/>
    </xf>
    <xf numFmtId="0" fontId="48" fillId="0" borderId="50" xfId="3" applyFont="1" applyBorder="1" applyAlignment="1">
      <alignment horizontal="center"/>
    </xf>
    <xf numFmtId="0" fontId="48" fillId="0" borderId="51" xfId="3" applyFont="1" applyBorder="1" applyAlignment="1">
      <alignment horizontal="center"/>
    </xf>
    <xf numFmtId="0" fontId="41" fillId="0" borderId="24" xfId="3" applyFont="1" applyBorder="1" applyAlignment="1">
      <alignment horizontal="center"/>
    </xf>
    <xf numFmtId="0" fontId="41" fillId="0" borderId="50" xfId="3" applyFont="1" applyBorder="1" applyAlignment="1">
      <alignment horizontal="center"/>
    </xf>
    <xf numFmtId="0" fontId="49" fillId="5" borderId="4" xfId="3" applyFont="1" applyFill="1" applyBorder="1" applyAlignment="1">
      <alignment horizontal="center"/>
    </xf>
    <xf numFmtId="0" fontId="49" fillId="5" borderId="5" xfId="3" applyFont="1" applyFill="1" applyBorder="1" applyAlignment="1">
      <alignment horizontal="center"/>
    </xf>
    <xf numFmtId="0" fontId="49" fillId="5" borderId="6" xfId="3" applyFont="1" applyFill="1" applyBorder="1" applyAlignment="1">
      <alignment horizontal="center"/>
    </xf>
    <xf numFmtId="0" fontId="41" fillId="0" borderId="53" xfId="3" applyFont="1" applyBorder="1" applyAlignment="1">
      <alignment horizontal="center"/>
    </xf>
    <xf numFmtId="0" fontId="41" fillId="0" borderId="0" xfId="3" applyFont="1"/>
    <xf numFmtId="0" fontId="14" fillId="10" borderId="25" xfId="3" applyFont="1" applyFill="1" applyBorder="1" applyAlignment="1">
      <alignment horizontal="center"/>
    </xf>
    <xf numFmtId="0" fontId="41" fillId="0" borderId="51" xfId="3" applyFont="1" applyBorder="1" applyAlignment="1">
      <alignment horizontal="center"/>
    </xf>
    <xf numFmtId="0" fontId="50" fillId="5" borderId="69" xfId="3" applyFont="1" applyFill="1" applyBorder="1" applyAlignment="1">
      <alignment horizontal="center"/>
    </xf>
    <xf numFmtId="0" fontId="46" fillId="5" borderId="69" xfId="3" applyFont="1" applyFill="1" applyBorder="1"/>
    <xf numFmtId="0" fontId="46" fillId="5" borderId="65" xfId="3" applyFont="1" applyFill="1" applyBorder="1" applyAlignment="1">
      <alignment horizontal="center"/>
    </xf>
    <xf numFmtId="0" fontId="46" fillId="5" borderId="66" xfId="3" applyFont="1" applyFill="1" applyBorder="1" applyAlignment="1">
      <alignment horizontal="center"/>
    </xf>
    <xf numFmtId="0" fontId="46" fillId="5" borderId="67" xfId="3" applyFont="1" applyFill="1" applyBorder="1" applyAlignment="1">
      <alignment horizontal="center"/>
    </xf>
    <xf numFmtId="0" fontId="46" fillId="5" borderId="69" xfId="3" applyFont="1" applyFill="1" applyBorder="1" applyAlignment="1">
      <alignment horizontal="center"/>
    </xf>
    <xf numFmtId="0" fontId="51" fillId="0" borderId="0" xfId="3" applyFont="1" applyAlignment="1">
      <alignment horizontal="center"/>
    </xf>
    <xf numFmtId="0" fontId="52" fillId="0" borderId="0" xfId="3" applyFont="1" applyAlignment="1">
      <alignment horizontal="center"/>
    </xf>
    <xf numFmtId="0" fontId="53" fillId="0" borderId="0" xfId="3" applyFont="1" applyAlignment="1">
      <alignment horizontal="center"/>
    </xf>
    <xf numFmtId="0" fontId="25" fillId="0" borderId="0" xfId="3" applyAlignment="1">
      <alignment horizontal="center"/>
    </xf>
    <xf numFmtId="0" fontId="11" fillId="0" borderId="0" xfId="3" applyFont="1" applyAlignment="1">
      <alignment horizontal="left"/>
    </xf>
    <xf numFmtId="0" fontId="41" fillId="0" borderId="0" xfId="3" applyFont="1" applyAlignment="1">
      <alignment horizontal="left"/>
    </xf>
    <xf numFmtId="0" fontId="41" fillId="0" borderId="0" xfId="2" applyFont="1" applyAlignment="1">
      <alignment horizontal="center"/>
    </xf>
    <xf numFmtId="0" fontId="54" fillId="0" borderId="0" xfId="0" applyFont="1"/>
    <xf numFmtId="0" fontId="55" fillId="0" borderId="0" xfId="0" applyFont="1"/>
    <xf numFmtId="0" fontId="24" fillId="11" borderId="7" xfId="0" applyFont="1" applyFill="1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4" fillId="11" borderId="1" xfId="0" applyFont="1" applyFill="1" applyBorder="1" applyAlignment="1">
      <alignment horizontal="center"/>
    </xf>
    <xf numFmtId="0" fontId="24" fillId="11" borderId="73" xfId="0" applyFont="1" applyFill="1" applyBorder="1" applyAlignment="1">
      <alignment horizontal="center"/>
    </xf>
    <xf numFmtId="0" fontId="24" fillId="11" borderId="13" xfId="0" applyFont="1" applyFill="1" applyBorder="1" applyAlignment="1">
      <alignment horizontal="center"/>
    </xf>
    <xf numFmtId="0" fontId="0" fillId="11" borderId="14" xfId="0" applyFill="1" applyBorder="1"/>
    <xf numFmtId="0" fontId="24" fillId="11" borderId="57" xfId="0" applyFont="1" applyFill="1" applyBorder="1" applyAlignment="1">
      <alignment horizontal="center"/>
    </xf>
    <xf numFmtId="0" fontId="24" fillId="11" borderId="47" xfId="0" applyFont="1" applyFill="1" applyBorder="1" applyAlignment="1">
      <alignment horizontal="center"/>
    </xf>
    <xf numFmtId="0" fontId="0" fillId="11" borderId="63" xfId="0" applyFill="1" applyBorder="1"/>
    <xf numFmtId="0" fontId="24" fillId="11" borderId="59" xfId="0" applyFont="1" applyFill="1" applyBorder="1" applyAlignment="1">
      <alignment horizontal="center"/>
    </xf>
    <xf numFmtId="0" fontId="0" fillId="11" borderId="59" xfId="0" applyFill="1" applyBorder="1"/>
    <xf numFmtId="0" fontId="24" fillId="0" borderId="19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6" fillId="0" borderId="0" xfId="0" applyFont="1"/>
    <xf numFmtId="0" fontId="57" fillId="0" borderId="0" xfId="0" applyFont="1" applyAlignment="1">
      <alignment horizontal="center"/>
    </xf>
    <xf numFmtId="0" fontId="6" fillId="0" borderId="0" xfId="0" applyFont="1"/>
    <xf numFmtId="0" fontId="58" fillId="0" borderId="74" xfId="0" applyFont="1" applyBorder="1" applyAlignment="1">
      <alignment horizontal="center"/>
    </xf>
    <xf numFmtId="0" fontId="58" fillId="12" borderId="75" xfId="0" applyFont="1" applyFill="1" applyBorder="1" applyAlignment="1">
      <alignment horizontal="center"/>
    </xf>
    <xf numFmtId="0" fontId="58" fillId="12" borderId="76" xfId="0" applyFont="1" applyFill="1" applyBorder="1" applyAlignment="1">
      <alignment horizontal="center"/>
    </xf>
    <xf numFmtId="0" fontId="58" fillId="12" borderId="77" xfId="0" applyFont="1" applyFill="1" applyBorder="1" applyAlignment="1">
      <alignment horizontal="center"/>
    </xf>
    <xf numFmtId="0" fontId="58" fillId="12" borderId="75" xfId="0" applyFont="1" applyFill="1" applyBorder="1"/>
    <xf numFmtId="0" fontId="58" fillId="12" borderId="76" xfId="0" applyFont="1" applyFill="1" applyBorder="1"/>
    <xf numFmtId="0" fontId="58" fillId="12" borderId="77" xfId="0" applyFont="1" applyFill="1" applyBorder="1"/>
    <xf numFmtId="0" fontId="58" fillId="0" borderId="78" xfId="0" applyFont="1" applyBorder="1" applyAlignment="1">
      <alignment horizontal="center"/>
    </xf>
    <xf numFmtId="0" fontId="58" fillId="0" borderId="79" xfId="0" applyFont="1" applyBorder="1" applyAlignment="1">
      <alignment horizontal="center"/>
    </xf>
    <xf numFmtId="0" fontId="58" fillId="0" borderId="20" xfId="0" applyFont="1" applyBorder="1" applyAlignment="1">
      <alignment horizontal="center"/>
    </xf>
    <xf numFmtId="0" fontId="58" fillId="0" borderId="80" xfId="0" applyFont="1" applyBorder="1" applyAlignment="1">
      <alignment horizontal="center"/>
    </xf>
    <xf numFmtId="0" fontId="58" fillId="0" borderId="81" xfId="0" applyFont="1" applyBorder="1" applyAlignment="1">
      <alignment horizontal="center"/>
    </xf>
    <xf numFmtId="164" fontId="58" fillId="0" borderId="81" xfId="0" applyNumberFormat="1" applyFont="1" applyBorder="1" applyAlignment="1">
      <alignment horizontal="center"/>
    </xf>
    <xf numFmtId="0" fontId="58" fillId="0" borderId="82" xfId="0" applyFont="1" applyBorder="1" applyAlignment="1">
      <alignment horizontal="center"/>
    </xf>
    <xf numFmtId="0" fontId="58" fillId="0" borderId="83" xfId="0" applyFont="1" applyBorder="1" applyAlignment="1">
      <alignment horizontal="center"/>
    </xf>
    <xf numFmtId="0" fontId="58" fillId="0" borderId="76" xfId="0" applyFont="1" applyBorder="1" applyAlignment="1">
      <alignment horizontal="center"/>
    </xf>
    <xf numFmtId="164" fontId="58" fillId="0" borderId="76" xfId="0" applyNumberFormat="1" applyFont="1" applyBorder="1" applyAlignment="1">
      <alignment horizontal="center"/>
    </xf>
    <xf numFmtId="0" fontId="58" fillId="0" borderId="84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164" fontId="58" fillId="0" borderId="17" xfId="0" applyNumberFormat="1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9" fillId="0" borderId="0" xfId="0" applyFont="1"/>
    <xf numFmtId="0" fontId="6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41" fillId="13" borderId="7" xfId="0" applyNumberFormat="1" applyFont="1" applyFill="1" applyBorder="1" applyAlignment="1">
      <alignment horizontal="center"/>
    </xf>
    <xf numFmtId="49" fontId="49" fillId="10" borderId="7" xfId="0" applyNumberFormat="1" applyFont="1" applyFill="1" applyBorder="1" applyAlignment="1">
      <alignment horizontal="center" vertical="center"/>
    </xf>
    <xf numFmtId="49" fontId="43" fillId="13" borderId="10" xfId="0" applyNumberFormat="1" applyFont="1" applyFill="1" applyBorder="1" applyAlignment="1">
      <alignment horizontal="center"/>
    </xf>
    <xf numFmtId="49" fontId="43" fillId="13" borderId="43" xfId="0" applyNumberFormat="1" applyFont="1" applyFill="1" applyBorder="1" applyAlignment="1">
      <alignment horizontal="center"/>
    </xf>
    <xf numFmtId="49" fontId="61" fillId="13" borderId="43" xfId="0" applyNumberFormat="1" applyFont="1" applyFill="1" applyBorder="1" applyAlignment="1">
      <alignment horizontal="center"/>
    </xf>
    <xf numFmtId="49" fontId="43" fillId="13" borderId="2" xfId="0" applyNumberFormat="1" applyFont="1" applyFill="1" applyBorder="1" applyAlignment="1">
      <alignment horizontal="center"/>
    </xf>
    <xf numFmtId="49" fontId="41" fillId="13" borderId="56" xfId="0" applyNumberFormat="1" applyFont="1" applyFill="1" applyBorder="1" applyAlignment="1">
      <alignment horizontal="center"/>
    </xf>
    <xf numFmtId="49" fontId="49" fillId="10" borderId="56" xfId="0" applyNumberFormat="1" applyFont="1" applyFill="1" applyBorder="1" applyAlignment="1">
      <alignment horizontal="center" vertical="center"/>
    </xf>
    <xf numFmtId="49" fontId="46" fillId="0" borderId="70" xfId="0" applyNumberFormat="1" applyFont="1" applyBorder="1" applyAlignment="1">
      <alignment horizontal="center"/>
    </xf>
    <xf numFmtId="49" fontId="46" fillId="10" borderId="52" xfId="0" applyNumberFormat="1" applyFont="1" applyFill="1" applyBorder="1" applyAlignment="1">
      <alignment horizontal="center"/>
    </xf>
    <xf numFmtId="49" fontId="46" fillId="0" borderId="31" xfId="0" applyNumberFormat="1" applyFont="1" applyBorder="1" applyAlignment="1">
      <alignment horizontal="center"/>
    </xf>
    <xf numFmtId="49" fontId="46" fillId="0" borderId="52" xfId="0" applyNumberFormat="1" applyFont="1" applyBorder="1" applyAlignment="1">
      <alignment horizontal="center"/>
    </xf>
    <xf numFmtId="49" fontId="45" fillId="10" borderId="56" xfId="0" applyNumberFormat="1" applyFont="1" applyFill="1" applyBorder="1" applyAlignment="1">
      <alignment horizontal="center" vertical="center"/>
    </xf>
    <xf numFmtId="49" fontId="41" fillId="13" borderId="14" xfId="0" applyNumberFormat="1" applyFont="1" applyFill="1" applyBorder="1" applyAlignment="1">
      <alignment horizontal="center"/>
    </xf>
    <xf numFmtId="49" fontId="45" fillId="10" borderId="14" xfId="0" applyNumberFormat="1" applyFont="1" applyFill="1" applyBorder="1" applyAlignment="1">
      <alignment horizontal="center" vertical="center"/>
    </xf>
    <xf numFmtId="49" fontId="62" fillId="0" borderId="62" xfId="0" applyNumberFormat="1" applyFont="1" applyBorder="1" applyAlignment="1">
      <alignment horizontal="center"/>
    </xf>
    <xf numFmtId="49" fontId="46" fillId="10" borderId="72" xfId="0" applyNumberFormat="1" applyFont="1" applyFill="1" applyBorder="1" applyAlignment="1">
      <alignment horizontal="center"/>
    </xf>
    <xf numFmtId="49" fontId="46" fillId="0" borderId="72" xfId="0" applyNumberFormat="1" applyFont="1" applyBorder="1" applyAlignment="1">
      <alignment horizontal="center"/>
    </xf>
    <xf numFmtId="0" fontId="41" fillId="13" borderId="4" xfId="0" applyFont="1" applyFill="1" applyBorder="1" applyAlignment="1">
      <alignment horizontal="center"/>
    </xf>
    <xf numFmtId="0" fontId="41" fillId="13" borderId="5" xfId="0" applyFont="1" applyFill="1" applyBorder="1" applyAlignment="1">
      <alignment horizontal="center"/>
    </xf>
    <xf numFmtId="0" fontId="41" fillId="13" borderId="6" xfId="0" applyFont="1" applyFill="1" applyBorder="1" applyAlignment="1">
      <alignment horizontal="center"/>
    </xf>
    <xf numFmtId="49" fontId="41" fillId="13" borderId="22" xfId="0" applyNumberFormat="1" applyFont="1" applyFill="1" applyBorder="1" applyAlignment="1">
      <alignment horizontal="center"/>
    </xf>
    <xf numFmtId="49" fontId="14" fillId="10" borderId="19" xfId="0" applyNumberFormat="1" applyFont="1" applyFill="1" applyBorder="1" applyAlignment="1">
      <alignment horizontal="center"/>
    </xf>
    <xf numFmtId="1" fontId="41" fillId="0" borderId="45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1" fontId="41" fillId="0" borderId="53" xfId="0" applyNumberFormat="1" applyFont="1" applyBorder="1" applyAlignment="1">
      <alignment horizontal="center"/>
    </xf>
    <xf numFmtId="1" fontId="41" fillId="0" borderId="10" xfId="0" applyNumberFormat="1" applyFont="1" applyBorder="1" applyAlignment="1">
      <alignment horizontal="center"/>
    </xf>
    <xf numFmtId="1" fontId="41" fillId="0" borderId="22" xfId="0" applyNumberFormat="1" applyFont="1" applyBorder="1" applyAlignment="1">
      <alignment horizontal="center"/>
    </xf>
    <xf numFmtId="49" fontId="14" fillId="10" borderId="22" xfId="0" applyNumberFormat="1" applyFont="1" applyFill="1" applyBorder="1" applyAlignment="1">
      <alignment horizontal="center"/>
    </xf>
    <xf numFmtId="1" fontId="41" fillId="0" borderId="37" xfId="0" applyNumberFormat="1" applyFont="1" applyBorder="1" applyAlignment="1">
      <alignment horizontal="center"/>
    </xf>
    <xf numFmtId="49" fontId="14" fillId="10" borderId="21" xfId="0" applyNumberFormat="1" applyFont="1" applyFill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1" fontId="41" fillId="0" borderId="51" xfId="0" applyNumberFormat="1" applyFont="1" applyBorder="1" applyAlignment="1">
      <alignment horizontal="center"/>
    </xf>
    <xf numFmtId="1" fontId="41" fillId="0" borderId="25" xfId="0" applyNumberFormat="1" applyFont="1" applyBorder="1" applyAlignment="1">
      <alignment horizontal="center"/>
    </xf>
    <xf numFmtId="0" fontId="49" fillId="13" borderId="4" xfId="0" applyFont="1" applyFill="1" applyBorder="1" applyAlignment="1">
      <alignment horizontal="center"/>
    </xf>
    <xf numFmtId="0" fontId="49" fillId="13" borderId="5" xfId="0" applyFont="1" applyFill="1" applyBorder="1" applyAlignment="1">
      <alignment horizontal="center"/>
    </xf>
    <xf numFmtId="0" fontId="49" fillId="13" borderId="6" xfId="0" applyFont="1" applyFill="1" applyBorder="1" applyAlignment="1">
      <alignment horizontal="center"/>
    </xf>
    <xf numFmtId="49" fontId="50" fillId="13" borderId="69" xfId="0" applyNumberFormat="1" applyFont="1" applyFill="1" applyBorder="1" applyAlignment="1">
      <alignment horizontal="center"/>
    </xf>
    <xf numFmtId="49" fontId="46" fillId="13" borderId="69" xfId="0" applyNumberFormat="1" applyFont="1" applyFill="1" applyBorder="1"/>
    <xf numFmtId="0" fontId="46" fillId="13" borderId="68" xfId="0" applyFont="1" applyFill="1" applyBorder="1" applyAlignment="1">
      <alignment horizontal="center"/>
    </xf>
    <xf numFmtId="0" fontId="46" fillId="13" borderId="67" xfId="0" applyFont="1" applyFill="1" applyBorder="1" applyAlignment="1">
      <alignment horizontal="center"/>
    </xf>
    <xf numFmtId="0" fontId="46" fillId="13" borderId="66" xfId="0" applyFont="1" applyFill="1" applyBorder="1" applyAlignment="1">
      <alignment horizontal="center"/>
    </xf>
    <xf numFmtId="0" fontId="46" fillId="13" borderId="6" xfId="0" applyFont="1" applyFill="1" applyBorder="1" applyAlignment="1">
      <alignment horizontal="center"/>
    </xf>
    <xf numFmtId="49" fontId="50" fillId="0" borderId="0" xfId="0" applyNumberFormat="1" applyFont="1" applyAlignment="1">
      <alignment horizontal="center"/>
    </xf>
    <xf numFmtId="49" fontId="63" fillId="0" borderId="0" xfId="0" applyNumberFormat="1" applyFont="1"/>
    <xf numFmtId="0" fontId="67" fillId="0" borderId="0" xfId="0" applyFont="1" applyAlignment="1">
      <alignment horizontal="center"/>
    </xf>
    <xf numFmtId="0" fontId="41" fillId="0" borderId="0" xfId="0" applyFont="1"/>
    <xf numFmtId="0" fontId="68" fillId="0" borderId="0" xfId="0" applyFont="1"/>
    <xf numFmtId="0" fontId="69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71" fillId="0" borderId="0" xfId="0" applyFont="1"/>
    <xf numFmtId="0" fontId="72" fillId="0" borderId="0" xfId="0" applyFont="1" applyAlignment="1">
      <alignment horizontal="center"/>
    </xf>
    <xf numFmtId="0" fontId="73" fillId="0" borderId="0" xfId="1" applyFont="1" applyAlignment="1">
      <alignment horizontal="center" vertical="center"/>
    </xf>
    <xf numFmtId="0" fontId="22" fillId="14" borderId="9" xfId="1" applyFont="1" applyFill="1" applyBorder="1" applyAlignment="1">
      <alignment horizontal="center" vertical="center"/>
    </xf>
    <xf numFmtId="0" fontId="22" fillId="14" borderId="10" xfId="1" applyFont="1" applyFill="1" applyBorder="1" applyAlignment="1">
      <alignment horizontal="center" vertical="center" wrapText="1"/>
    </xf>
    <xf numFmtId="0" fontId="22" fillId="14" borderId="10" xfId="1" applyFont="1" applyFill="1" applyBorder="1" applyAlignment="1">
      <alignment horizontal="center" vertical="center"/>
    </xf>
    <xf numFmtId="0" fontId="22" fillId="14" borderId="10" xfId="1" applyFont="1" applyFill="1" applyBorder="1" applyAlignment="1">
      <alignment horizontal="center" wrapText="1"/>
    </xf>
    <xf numFmtId="0" fontId="22" fillId="14" borderId="11" xfId="1" applyFont="1" applyFill="1" applyBorder="1" applyAlignment="1">
      <alignment horizontal="center" wrapText="1"/>
    </xf>
    <xf numFmtId="0" fontId="22" fillId="14" borderId="16" xfId="1" applyFont="1" applyFill="1" applyBorder="1" applyAlignment="1">
      <alignment horizontal="center" vertical="center"/>
    </xf>
    <xf numFmtId="0" fontId="22" fillId="14" borderId="17" xfId="1" applyFont="1" applyFill="1" applyBorder="1" applyAlignment="1">
      <alignment horizontal="center" vertical="center" wrapText="1"/>
    </xf>
    <xf numFmtId="0" fontId="22" fillId="14" borderId="17" xfId="1" applyFont="1" applyFill="1" applyBorder="1" applyAlignment="1">
      <alignment horizontal="center" vertical="center"/>
    </xf>
    <xf numFmtId="0" fontId="22" fillId="14" borderId="17" xfId="1" applyFont="1" applyFill="1" applyBorder="1" applyAlignment="1">
      <alignment horizontal="center" wrapText="1"/>
    </xf>
    <xf numFmtId="0" fontId="22" fillId="14" borderId="18" xfId="1" applyFont="1" applyFill="1" applyBorder="1" applyAlignment="1">
      <alignment horizontal="center" wrapText="1"/>
    </xf>
    <xf numFmtId="0" fontId="74" fillId="0" borderId="0" xfId="0" applyFont="1"/>
    <xf numFmtId="0" fontId="75" fillId="0" borderId="9" xfId="1" applyFont="1" applyBorder="1" applyAlignment="1">
      <alignment horizontal="center"/>
    </xf>
    <xf numFmtId="0" fontId="75" fillId="0" borderId="10" xfId="1" applyFont="1" applyBorder="1" applyAlignment="1">
      <alignment horizontal="center"/>
    </xf>
    <xf numFmtId="2" fontId="75" fillId="0" borderId="10" xfId="1" applyNumberFormat="1" applyFont="1" applyBorder="1" applyAlignment="1">
      <alignment horizontal="center"/>
    </xf>
    <xf numFmtId="49" fontId="75" fillId="0" borderId="10" xfId="1" applyNumberFormat="1" applyFont="1" applyBorder="1" applyAlignment="1">
      <alignment horizontal="center"/>
    </xf>
    <xf numFmtId="49" fontId="75" fillId="0" borderId="11" xfId="0" applyNumberFormat="1" applyFont="1" applyBorder="1" applyAlignment="1">
      <alignment horizontal="center"/>
    </xf>
    <xf numFmtId="0" fontId="75" fillId="0" borderId="30" xfId="0" applyFont="1" applyBorder="1" applyAlignment="1">
      <alignment horizontal="center"/>
    </xf>
    <xf numFmtId="0" fontId="75" fillId="0" borderId="31" xfId="0" applyFont="1" applyBorder="1" applyAlignment="1">
      <alignment horizontal="center"/>
    </xf>
    <xf numFmtId="0" fontId="75" fillId="0" borderId="32" xfId="0" applyFont="1" applyBorder="1" applyAlignment="1">
      <alignment horizontal="center"/>
    </xf>
    <xf numFmtId="0" fontId="76" fillId="0" borderId="0" xfId="0" applyFont="1" applyAlignment="1">
      <alignment horizontal="center"/>
    </xf>
    <xf numFmtId="49" fontId="77" fillId="15" borderId="85" xfId="0" applyNumberFormat="1" applyFont="1" applyFill="1" applyBorder="1" applyAlignment="1">
      <alignment horizontal="center"/>
    </xf>
    <xf numFmtId="49" fontId="78" fillId="16" borderId="85" xfId="0" applyNumberFormat="1" applyFont="1" applyFill="1" applyBorder="1" applyAlignment="1">
      <alignment horizontal="center"/>
    </xf>
    <xf numFmtId="49" fontId="79" fillId="15" borderId="86" xfId="0" applyNumberFormat="1" applyFont="1" applyFill="1" applyBorder="1" applyAlignment="1">
      <alignment horizontal="center"/>
    </xf>
    <xf numFmtId="49" fontId="79" fillId="15" borderId="87" xfId="0" applyNumberFormat="1" applyFont="1" applyFill="1" applyBorder="1" applyAlignment="1">
      <alignment horizontal="center"/>
    </xf>
    <xf numFmtId="49" fontId="77" fillId="15" borderId="88" xfId="0" applyNumberFormat="1" applyFont="1" applyFill="1" applyBorder="1" applyAlignment="1">
      <alignment horizontal="center"/>
    </xf>
    <xf numFmtId="49" fontId="45" fillId="0" borderId="76" xfId="0" applyNumberFormat="1" applyFont="1" applyBorder="1" applyAlignment="1">
      <alignment horizontal="center"/>
    </xf>
    <xf numFmtId="49" fontId="45" fillId="16" borderId="88" xfId="0" applyNumberFormat="1" applyFont="1" applyFill="1" applyBorder="1" applyAlignment="1">
      <alignment horizontal="center"/>
    </xf>
    <xf numFmtId="49" fontId="45" fillId="0" borderId="85" xfId="0" applyNumberFormat="1" applyFont="1" applyBorder="1" applyAlignment="1">
      <alignment horizontal="center"/>
    </xf>
    <xf numFmtId="49" fontId="45" fillId="0" borderId="88" xfId="0" applyNumberFormat="1" applyFont="1" applyBorder="1" applyAlignment="1">
      <alignment horizontal="center"/>
    </xf>
    <xf numFmtId="49" fontId="78" fillId="16" borderId="88" xfId="0" applyNumberFormat="1" applyFont="1" applyFill="1" applyBorder="1" applyAlignment="1">
      <alignment horizontal="center"/>
    </xf>
    <xf numFmtId="49" fontId="80" fillId="0" borderId="88" xfId="0" applyNumberFormat="1" applyFont="1" applyBorder="1" applyAlignment="1">
      <alignment horizontal="center"/>
    </xf>
    <xf numFmtId="49" fontId="78" fillId="16" borderId="89" xfId="0" applyNumberFormat="1" applyFont="1" applyFill="1" applyBorder="1" applyAlignment="1">
      <alignment horizontal="center"/>
    </xf>
    <xf numFmtId="49" fontId="81" fillId="0" borderId="88" xfId="0" applyNumberFormat="1" applyFont="1" applyBorder="1" applyAlignment="1">
      <alignment horizontal="center"/>
    </xf>
    <xf numFmtId="49" fontId="77" fillId="15" borderId="89" xfId="0" applyNumberFormat="1" applyFont="1" applyFill="1" applyBorder="1" applyAlignment="1">
      <alignment horizontal="center"/>
    </xf>
    <xf numFmtId="49" fontId="45" fillId="0" borderId="81" xfId="0" applyNumberFormat="1" applyFont="1" applyBorder="1" applyAlignment="1">
      <alignment horizontal="center"/>
    </xf>
    <xf numFmtId="49" fontId="45" fillId="16" borderId="89" xfId="0" applyNumberFormat="1" applyFont="1" applyFill="1" applyBorder="1" applyAlignment="1">
      <alignment horizontal="center"/>
    </xf>
    <xf numFmtId="49" fontId="45" fillId="0" borderId="89" xfId="0" applyNumberFormat="1" applyFont="1" applyBorder="1" applyAlignment="1">
      <alignment horizontal="center"/>
    </xf>
    <xf numFmtId="49" fontId="45" fillId="0" borderId="90" xfId="0" applyNumberFormat="1" applyFont="1" applyBorder="1" applyAlignment="1">
      <alignment horizontal="center"/>
    </xf>
    <xf numFmtId="0" fontId="77" fillId="15" borderId="86" xfId="0" applyFont="1" applyFill="1" applyBorder="1" applyAlignment="1">
      <alignment horizontal="center"/>
    </xf>
    <xf numFmtId="0" fontId="77" fillId="15" borderId="85" xfId="0" applyFont="1" applyFill="1" applyBorder="1" applyAlignment="1">
      <alignment horizontal="center"/>
    </xf>
    <xf numFmtId="49" fontId="49" fillId="15" borderId="89" xfId="0" applyNumberFormat="1" applyFont="1" applyFill="1" applyBorder="1" applyAlignment="1">
      <alignment horizontal="center"/>
    </xf>
    <xf numFmtId="49" fontId="82" fillId="16" borderId="87" xfId="0" applyNumberFormat="1" applyFont="1" applyFill="1" applyBorder="1" applyAlignment="1">
      <alignment horizontal="center"/>
    </xf>
    <xf numFmtId="1" fontId="77" fillId="0" borderId="25" xfId="0" applyNumberFormat="1" applyFont="1" applyBorder="1" applyAlignment="1">
      <alignment horizontal="center"/>
    </xf>
    <xf numFmtId="1" fontId="49" fillId="15" borderId="81" xfId="0" applyNumberFormat="1" applyFont="1" applyFill="1" applyBorder="1" applyAlignment="1">
      <alignment horizontal="center"/>
    </xf>
    <xf numFmtId="1" fontId="0" fillId="0" borderId="0" xfId="0" applyNumberFormat="1"/>
    <xf numFmtId="1" fontId="77" fillId="15" borderId="81" xfId="0" applyNumberFormat="1" applyFont="1" applyFill="1" applyBorder="1" applyAlignment="1">
      <alignment horizontal="center"/>
    </xf>
    <xf numFmtId="49" fontId="82" fillId="0" borderId="87" xfId="0" applyNumberFormat="1" applyFont="1" applyBorder="1" applyAlignment="1">
      <alignment horizontal="center"/>
    </xf>
    <xf numFmtId="49" fontId="82" fillId="16" borderId="91" xfId="0" applyNumberFormat="1" applyFont="1" applyFill="1" applyBorder="1" applyAlignment="1">
      <alignment horizontal="center"/>
    </xf>
    <xf numFmtId="0" fontId="83" fillId="15" borderId="86" xfId="0" applyFont="1" applyFill="1" applyBorder="1" applyAlignment="1">
      <alignment horizontal="center"/>
    </xf>
    <xf numFmtId="0" fontId="83" fillId="15" borderId="88" xfId="0" applyFont="1" applyFill="1" applyBorder="1" applyAlignment="1">
      <alignment horizontal="center"/>
    </xf>
    <xf numFmtId="49" fontId="82" fillId="16" borderId="90" xfId="0" applyNumberFormat="1" applyFont="1" applyFill="1" applyBorder="1" applyAlignment="1">
      <alignment horizontal="center"/>
    </xf>
    <xf numFmtId="49" fontId="77" fillId="15" borderId="86" xfId="0" applyNumberFormat="1" applyFont="1" applyFill="1" applyBorder="1" applyAlignment="1">
      <alignment horizontal="center"/>
    </xf>
    <xf numFmtId="49" fontId="84" fillId="15" borderId="86" xfId="0" applyNumberFormat="1" applyFont="1" applyFill="1" applyBorder="1" applyAlignment="1">
      <alignment horizontal="center"/>
    </xf>
    <xf numFmtId="49" fontId="45" fillId="15" borderId="86" xfId="0" applyNumberFormat="1" applyFont="1" applyFill="1" applyBorder="1"/>
    <xf numFmtId="0" fontId="45" fillId="15" borderId="89" xfId="0" applyFont="1" applyFill="1" applyBorder="1" applyAlignment="1">
      <alignment horizontal="center"/>
    </xf>
    <xf numFmtId="0" fontId="45" fillId="15" borderId="90" xfId="0" applyFont="1" applyFill="1" applyBorder="1" applyAlignment="1">
      <alignment horizontal="center"/>
    </xf>
    <xf numFmtId="0" fontId="45" fillId="15" borderId="92" xfId="0" applyFont="1" applyFill="1" applyBorder="1" applyAlignment="1">
      <alignment horizontal="center"/>
    </xf>
    <xf numFmtId="0" fontId="45" fillId="15" borderId="81" xfId="0" applyFont="1" applyFill="1" applyBorder="1" applyAlignment="1">
      <alignment horizontal="center"/>
    </xf>
    <xf numFmtId="0" fontId="45" fillId="15" borderId="93" xfId="0" applyFont="1" applyFill="1" applyBorder="1" applyAlignment="1">
      <alignment horizontal="center"/>
    </xf>
    <xf numFmtId="0" fontId="45" fillId="15" borderId="94" xfId="0" applyFont="1" applyFill="1" applyBorder="1" applyAlignment="1">
      <alignment horizontal="center"/>
    </xf>
    <xf numFmtId="0" fontId="45" fillId="15" borderId="86" xfId="0" applyFont="1" applyFill="1" applyBorder="1" applyAlignment="1">
      <alignment horizontal="center"/>
    </xf>
    <xf numFmtId="0" fontId="77" fillId="0" borderId="0" xfId="0" applyFont="1"/>
    <xf numFmtId="0" fontId="69" fillId="0" borderId="0" xfId="0" applyFont="1" applyAlignment="1">
      <alignment horizontal="center"/>
    </xf>
    <xf numFmtId="0" fontId="85" fillId="0" borderId="0" xfId="0" applyFont="1" applyAlignment="1">
      <alignment horizontal="left"/>
    </xf>
    <xf numFmtId="0" fontId="86" fillId="0" borderId="0" xfId="0" applyFont="1" applyAlignment="1">
      <alignment horizontal="left"/>
    </xf>
    <xf numFmtId="0" fontId="77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0" fontId="86" fillId="0" borderId="0" xfId="0" applyFont="1"/>
  </cellXfs>
  <cellStyles count="4">
    <cellStyle name="Normálna" xfId="0" builtinId="0"/>
    <cellStyle name="Normálne 2" xfId="2" xr:uid="{00000000-0005-0000-0000-000001000000}"/>
    <cellStyle name="Normálne 2 2" xfId="3" xr:uid="{E83CA2D2-972F-DE48-B534-667646018F83}"/>
    <cellStyle name="normálne_Hárok1" xfId="1" xr:uid="{00000000-0005-0000-0000-000002000000}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143706</xdr:colOff>
      <xdr:row>0</xdr:row>
      <xdr:rowOff>7393</xdr:rowOff>
    </xdr:from>
    <xdr:to>
      <xdr:col>2</xdr:col>
      <xdr:colOff>14894</xdr:colOff>
      <xdr:row>2</xdr:row>
      <xdr:rowOff>156042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0320FB-7AE5-9A4D-8B40-6B704553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3706" y="7393"/>
          <a:ext cx="442688" cy="5550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BC2F3-BC8C-A640-8B87-285FBBB4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60163" cy="5296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4CEC932-D695-DA41-82A2-3BBBDEF0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60163" cy="5296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workbookViewId="0">
      <selection activeCell="C37" sqref="C37"/>
    </sheetView>
  </sheetViews>
  <sheetFormatPr baseColWidth="10" defaultColWidth="8.83203125" defaultRowHeight="15"/>
  <cols>
    <col min="1" max="1" width="5.6640625" customWidth="1"/>
    <col min="2" max="2" width="6.33203125" customWidth="1"/>
    <col min="3" max="3" width="29.5" customWidth="1"/>
    <col min="14" max="14" width="9.5" bestFit="1" customWidth="1"/>
  </cols>
  <sheetData>
    <row r="1" spans="1:16" ht="16">
      <c r="A1" s="220" t="s">
        <v>114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1:16" ht="16">
      <c r="A2" s="221" t="s">
        <v>115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1:16" ht="16">
      <c r="A3" s="222" t="s">
        <v>48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1:16" ht="17" thickBot="1">
      <c r="A4" s="226" t="s">
        <v>112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</row>
    <row r="5" spans="1:16">
      <c r="A5" s="211" t="s">
        <v>0</v>
      </c>
      <c r="B5" s="147" t="s">
        <v>1</v>
      </c>
      <c r="C5" s="213" t="s">
        <v>116</v>
      </c>
      <c r="D5" s="215" t="s">
        <v>2</v>
      </c>
      <c r="E5" s="216"/>
      <c r="F5" s="217"/>
      <c r="G5" s="215" t="s">
        <v>3</v>
      </c>
      <c r="H5" s="216"/>
      <c r="I5" s="217"/>
      <c r="J5" s="215" t="s">
        <v>4</v>
      </c>
      <c r="K5" s="216"/>
      <c r="L5" s="217"/>
      <c r="M5" s="148" t="s">
        <v>5</v>
      </c>
      <c r="N5" s="149" t="s">
        <v>6</v>
      </c>
      <c r="O5" s="147"/>
      <c r="P5" s="157" t="s">
        <v>28</v>
      </c>
    </row>
    <row r="6" spans="1:16" ht="16" thickBot="1">
      <c r="A6" s="224"/>
      <c r="B6" s="150" t="s">
        <v>7</v>
      </c>
      <c r="C6" s="225"/>
      <c r="D6" s="152" t="s">
        <v>8</v>
      </c>
      <c r="E6" s="153" t="s">
        <v>9</v>
      </c>
      <c r="F6" s="154" t="s">
        <v>6</v>
      </c>
      <c r="G6" s="152" t="s">
        <v>8</v>
      </c>
      <c r="H6" s="153" t="s">
        <v>9</v>
      </c>
      <c r="I6" s="154" t="s">
        <v>6</v>
      </c>
      <c r="J6" s="152" t="s">
        <v>8</v>
      </c>
      <c r="K6" s="153" t="s">
        <v>9</v>
      </c>
      <c r="L6" s="154" t="s">
        <v>6</v>
      </c>
      <c r="M6" s="151" t="s">
        <v>10</v>
      </c>
      <c r="N6" s="155" t="s">
        <v>11</v>
      </c>
      <c r="O6" s="156" t="s">
        <v>12</v>
      </c>
      <c r="P6" s="158" t="s">
        <v>46</v>
      </c>
    </row>
    <row r="7" spans="1:16">
      <c r="A7" s="91" t="s">
        <v>13</v>
      </c>
      <c r="B7" s="92">
        <v>7</v>
      </c>
      <c r="C7" s="119" t="s">
        <v>52</v>
      </c>
      <c r="D7" s="93">
        <v>56.8</v>
      </c>
      <c r="E7" s="94">
        <v>5</v>
      </c>
      <c r="F7" s="95">
        <f t="shared" ref="F7:F26" si="0">D7+E7</f>
        <v>61.8</v>
      </c>
      <c r="G7" s="93">
        <v>20.9</v>
      </c>
      <c r="H7" s="94">
        <v>0</v>
      </c>
      <c r="I7" s="95">
        <f t="shared" ref="I7:I26" si="1">G7+H7</f>
        <v>20.9</v>
      </c>
      <c r="J7" s="93">
        <v>72.8</v>
      </c>
      <c r="K7" s="94">
        <v>0</v>
      </c>
      <c r="L7" s="95">
        <f t="shared" ref="L7:L26" si="2">J7+K7</f>
        <v>72.8</v>
      </c>
      <c r="M7" s="96">
        <v>4</v>
      </c>
      <c r="N7" s="97">
        <f t="shared" ref="N7:N26" si="3">F7+I7+L7-M7</f>
        <v>151.5</v>
      </c>
      <c r="O7" s="98">
        <f t="shared" ref="O7:O15" si="4">N7-$N$7</f>
        <v>0</v>
      </c>
      <c r="P7" s="159">
        <v>20</v>
      </c>
    </row>
    <row r="8" spans="1:16">
      <c r="A8" s="99" t="s">
        <v>14</v>
      </c>
      <c r="B8" s="100">
        <v>26</v>
      </c>
      <c r="C8" s="127" t="s">
        <v>57</v>
      </c>
      <c r="D8" s="101">
        <v>61</v>
      </c>
      <c r="E8" s="102">
        <v>0</v>
      </c>
      <c r="F8" s="103">
        <f t="shared" si="0"/>
        <v>61</v>
      </c>
      <c r="G8" s="101">
        <v>24.6</v>
      </c>
      <c r="H8" s="102">
        <v>0</v>
      </c>
      <c r="I8" s="103">
        <f t="shared" si="1"/>
        <v>24.6</v>
      </c>
      <c r="J8" s="101">
        <v>70.900000000000006</v>
      </c>
      <c r="K8" s="102">
        <v>0</v>
      </c>
      <c r="L8" s="103">
        <f t="shared" si="2"/>
        <v>70.900000000000006</v>
      </c>
      <c r="M8" s="104">
        <v>4</v>
      </c>
      <c r="N8" s="105">
        <f t="shared" si="3"/>
        <v>152.5</v>
      </c>
      <c r="O8" s="106">
        <f>N8-$N$7</f>
        <v>1</v>
      </c>
      <c r="P8" s="160">
        <v>19</v>
      </c>
    </row>
    <row r="9" spans="1:16">
      <c r="A9" s="99" t="s">
        <v>15</v>
      </c>
      <c r="B9" s="100">
        <v>16</v>
      </c>
      <c r="C9" s="127" t="s">
        <v>55</v>
      </c>
      <c r="D9" s="101">
        <v>72.3</v>
      </c>
      <c r="E9" s="102">
        <v>0</v>
      </c>
      <c r="F9" s="103">
        <f t="shared" si="0"/>
        <v>72.3</v>
      </c>
      <c r="G9" s="101">
        <v>27.4</v>
      </c>
      <c r="H9" s="102">
        <v>0</v>
      </c>
      <c r="I9" s="103">
        <f t="shared" si="1"/>
        <v>27.4</v>
      </c>
      <c r="J9" s="101">
        <v>78.2</v>
      </c>
      <c r="K9" s="102">
        <v>0</v>
      </c>
      <c r="L9" s="103">
        <f t="shared" si="2"/>
        <v>78.2</v>
      </c>
      <c r="M9" s="104">
        <v>10</v>
      </c>
      <c r="N9" s="105">
        <f t="shared" si="3"/>
        <v>167.89999999999998</v>
      </c>
      <c r="O9" s="106">
        <f t="shared" si="4"/>
        <v>16.399999999999977</v>
      </c>
      <c r="P9" s="160">
        <v>18</v>
      </c>
    </row>
    <row r="10" spans="1:16">
      <c r="A10" s="99" t="s">
        <v>16</v>
      </c>
      <c r="B10" s="100">
        <v>2</v>
      </c>
      <c r="C10" s="127" t="s">
        <v>50</v>
      </c>
      <c r="D10" s="101">
        <v>74.3</v>
      </c>
      <c r="E10" s="102">
        <v>0</v>
      </c>
      <c r="F10" s="103">
        <f t="shared" si="0"/>
        <v>74.3</v>
      </c>
      <c r="G10" s="101">
        <v>26.1</v>
      </c>
      <c r="H10" s="102">
        <v>0</v>
      </c>
      <c r="I10" s="103">
        <f t="shared" si="1"/>
        <v>26.1</v>
      </c>
      <c r="J10" s="101">
        <v>82.3</v>
      </c>
      <c r="K10" s="102">
        <v>0</v>
      </c>
      <c r="L10" s="103">
        <f t="shared" si="2"/>
        <v>82.3</v>
      </c>
      <c r="M10" s="104">
        <v>10</v>
      </c>
      <c r="N10" s="105">
        <f t="shared" si="3"/>
        <v>172.7</v>
      </c>
      <c r="O10" s="106">
        <f t="shared" si="4"/>
        <v>21.199999999999989</v>
      </c>
      <c r="P10" s="160">
        <v>17</v>
      </c>
    </row>
    <row r="11" spans="1:16">
      <c r="A11" s="99" t="s">
        <v>17</v>
      </c>
      <c r="B11" s="100">
        <v>12</v>
      </c>
      <c r="C11" s="127" t="s">
        <v>54</v>
      </c>
      <c r="D11" s="101">
        <v>62.9</v>
      </c>
      <c r="E11" s="102">
        <v>0</v>
      </c>
      <c r="F11" s="103">
        <f t="shared" si="0"/>
        <v>62.9</v>
      </c>
      <c r="G11" s="101">
        <v>39.799999999999997</v>
      </c>
      <c r="H11" s="102">
        <v>5</v>
      </c>
      <c r="I11" s="103">
        <f t="shared" si="1"/>
        <v>44.8</v>
      </c>
      <c r="J11" s="101">
        <v>82.4</v>
      </c>
      <c r="K11" s="102">
        <v>0</v>
      </c>
      <c r="L11" s="103">
        <f t="shared" si="2"/>
        <v>82.4</v>
      </c>
      <c r="M11" s="104">
        <v>10</v>
      </c>
      <c r="N11" s="105">
        <f t="shared" si="3"/>
        <v>180.1</v>
      </c>
      <c r="O11" s="106">
        <f t="shared" si="4"/>
        <v>28.599999999999994</v>
      </c>
      <c r="P11" s="160" t="s">
        <v>47</v>
      </c>
    </row>
    <row r="12" spans="1:16">
      <c r="A12" s="99" t="s">
        <v>18</v>
      </c>
      <c r="B12" s="100">
        <v>10</v>
      </c>
      <c r="C12" s="127" t="s">
        <v>43</v>
      </c>
      <c r="D12" s="101">
        <v>68.099999999999994</v>
      </c>
      <c r="E12" s="102">
        <v>0</v>
      </c>
      <c r="F12" s="103">
        <f t="shared" si="0"/>
        <v>68.099999999999994</v>
      </c>
      <c r="G12" s="101">
        <v>28</v>
      </c>
      <c r="H12" s="102">
        <v>5</v>
      </c>
      <c r="I12" s="103">
        <f t="shared" si="1"/>
        <v>33</v>
      </c>
      <c r="J12" s="101">
        <v>88.7</v>
      </c>
      <c r="K12" s="102">
        <v>0</v>
      </c>
      <c r="L12" s="103">
        <f t="shared" si="2"/>
        <v>88.7</v>
      </c>
      <c r="M12" s="104">
        <v>8</v>
      </c>
      <c r="N12" s="105">
        <f t="shared" si="3"/>
        <v>181.8</v>
      </c>
      <c r="O12" s="106">
        <f t="shared" si="4"/>
        <v>30.300000000000011</v>
      </c>
      <c r="P12" s="160">
        <v>16</v>
      </c>
    </row>
    <row r="13" spans="1:16">
      <c r="A13" s="99" t="s">
        <v>19</v>
      </c>
      <c r="B13" s="100">
        <v>27</v>
      </c>
      <c r="C13" s="127" t="s">
        <v>58</v>
      </c>
      <c r="D13" s="101">
        <v>66.3</v>
      </c>
      <c r="E13" s="102">
        <v>5</v>
      </c>
      <c r="F13" s="103">
        <f t="shared" si="0"/>
        <v>71.3</v>
      </c>
      <c r="G13" s="101">
        <v>36.1</v>
      </c>
      <c r="H13" s="102">
        <v>5</v>
      </c>
      <c r="I13" s="107">
        <f t="shared" si="1"/>
        <v>41.1</v>
      </c>
      <c r="J13" s="101">
        <v>75.7</v>
      </c>
      <c r="K13" s="102">
        <v>0</v>
      </c>
      <c r="L13" s="103">
        <f t="shared" si="2"/>
        <v>75.7</v>
      </c>
      <c r="M13" s="104">
        <v>6</v>
      </c>
      <c r="N13" s="105">
        <f t="shared" si="3"/>
        <v>182.10000000000002</v>
      </c>
      <c r="O13" s="106">
        <f t="shared" si="4"/>
        <v>30.600000000000023</v>
      </c>
      <c r="P13" s="160">
        <v>15</v>
      </c>
    </row>
    <row r="14" spans="1:16">
      <c r="A14" s="99" t="s">
        <v>20</v>
      </c>
      <c r="B14" s="100">
        <v>42</v>
      </c>
      <c r="C14" s="127" t="s">
        <v>65</v>
      </c>
      <c r="D14" s="101">
        <v>68.8</v>
      </c>
      <c r="E14" s="102">
        <v>10</v>
      </c>
      <c r="F14" s="103">
        <f t="shared" si="0"/>
        <v>78.8</v>
      </c>
      <c r="G14" s="101">
        <v>35.799999999999997</v>
      </c>
      <c r="H14" s="102">
        <v>0</v>
      </c>
      <c r="I14" s="107">
        <f t="shared" si="1"/>
        <v>35.799999999999997</v>
      </c>
      <c r="J14" s="101">
        <v>81.400000000000006</v>
      </c>
      <c r="K14" s="102">
        <v>0</v>
      </c>
      <c r="L14" s="103">
        <f t="shared" si="2"/>
        <v>81.400000000000006</v>
      </c>
      <c r="M14" s="104">
        <v>8</v>
      </c>
      <c r="N14" s="105">
        <f t="shared" si="3"/>
        <v>188</v>
      </c>
      <c r="O14" s="106">
        <f t="shared" si="4"/>
        <v>36.5</v>
      </c>
      <c r="P14" s="160">
        <v>14</v>
      </c>
    </row>
    <row r="15" spans="1:16">
      <c r="A15" s="99" t="s">
        <v>21</v>
      </c>
      <c r="B15" s="100">
        <v>30</v>
      </c>
      <c r="C15" s="127" t="s">
        <v>42</v>
      </c>
      <c r="D15" s="101">
        <v>71.900000000000006</v>
      </c>
      <c r="E15" s="102">
        <v>0</v>
      </c>
      <c r="F15" s="103">
        <f t="shared" si="0"/>
        <v>71.900000000000006</v>
      </c>
      <c r="G15" s="101">
        <v>38.799999999999997</v>
      </c>
      <c r="H15" s="102">
        <v>5</v>
      </c>
      <c r="I15" s="107">
        <f t="shared" si="1"/>
        <v>43.8</v>
      </c>
      <c r="J15" s="101">
        <v>90</v>
      </c>
      <c r="K15" s="102">
        <v>0</v>
      </c>
      <c r="L15" s="103">
        <f t="shared" si="2"/>
        <v>90</v>
      </c>
      <c r="M15" s="104">
        <v>8</v>
      </c>
      <c r="N15" s="105">
        <f t="shared" si="3"/>
        <v>197.7</v>
      </c>
      <c r="O15" s="106">
        <f t="shared" si="4"/>
        <v>46.199999999999989</v>
      </c>
      <c r="P15" s="160">
        <v>13</v>
      </c>
    </row>
    <row r="16" spans="1:16">
      <c r="A16" s="99" t="s">
        <v>22</v>
      </c>
      <c r="B16" s="100">
        <v>18</v>
      </c>
      <c r="C16" s="127" t="s">
        <v>118</v>
      </c>
      <c r="D16" s="101">
        <v>77.8</v>
      </c>
      <c r="E16" s="102">
        <v>5</v>
      </c>
      <c r="F16" s="103">
        <f t="shared" si="0"/>
        <v>82.8</v>
      </c>
      <c r="G16" s="101">
        <v>36.1</v>
      </c>
      <c r="H16" s="102">
        <v>0</v>
      </c>
      <c r="I16" s="107">
        <f t="shared" si="1"/>
        <v>36.1</v>
      </c>
      <c r="J16" s="101">
        <v>100.8</v>
      </c>
      <c r="K16" s="102">
        <v>0</v>
      </c>
      <c r="L16" s="103">
        <f t="shared" si="2"/>
        <v>100.8</v>
      </c>
      <c r="M16" s="104">
        <v>10</v>
      </c>
      <c r="N16" s="105">
        <f t="shared" si="3"/>
        <v>209.7</v>
      </c>
      <c r="O16" s="106">
        <f t="shared" ref="O16:O17" si="5">N16-$N$7</f>
        <v>58.199999999999989</v>
      </c>
      <c r="P16" s="160">
        <v>12</v>
      </c>
    </row>
    <row r="17" spans="1:16">
      <c r="A17" s="99" t="s">
        <v>23</v>
      </c>
      <c r="B17" s="100">
        <v>3</v>
      </c>
      <c r="C17" s="127" t="s">
        <v>119</v>
      </c>
      <c r="D17" s="101">
        <v>74.900000000000006</v>
      </c>
      <c r="E17" s="102">
        <v>0</v>
      </c>
      <c r="F17" s="103">
        <f t="shared" si="0"/>
        <v>74.900000000000006</v>
      </c>
      <c r="G17" s="101">
        <v>44.4</v>
      </c>
      <c r="H17" s="102">
        <v>0</v>
      </c>
      <c r="I17" s="107">
        <f t="shared" si="1"/>
        <v>44.4</v>
      </c>
      <c r="J17" s="101">
        <v>100.8</v>
      </c>
      <c r="K17" s="102">
        <v>0</v>
      </c>
      <c r="L17" s="103">
        <f t="shared" si="2"/>
        <v>100.8</v>
      </c>
      <c r="M17" s="104">
        <v>10</v>
      </c>
      <c r="N17" s="105">
        <f t="shared" si="3"/>
        <v>210.10000000000002</v>
      </c>
      <c r="O17" s="106">
        <f t="shared" si="5"/>
        <v>58.600000000000023</v>
      </c>
      <c r="P17" s="160">
        <v>11</v>
      </c>
    </row>
    <row r="18" spans="1:16">
      <c r="A18" s="99" t="s">
        <v>25</v>
      </c>
      <c r="B18" s="100">
        <v>13</v>
      </c>
      <c r="C18" s="126" t="s">
        <v>120</v>
      </c>
      <c r="D18" s="108">
        <v>89.7</v>
      </c>
      <c r="E18" s="109">
        <v>0</v>
      </c>
      <c r="F18" s="103">
        <f t="shared" si="0"/>
        <v>89.7</v>
      </c>
      <c r="G18" s="101">
        <v>39.9</v>
      </c>
      <c r="H18" s="102">
        <v>0</v>
      </c>
      <c r="I18" s="107">
        <f t="shared" si="1"/>
        <v>39.9</v>
      </c>
      <c r="J18" s="101">
        <v>97.7</v>
      </c>
      <c r="K18" s="102">
        <v>0</v>
      </c>
      <c r="L18" s="103">
        <f t="shared" si="2"/>
        <v>97.7</v>
      </c>
      <c r="M18" s="104">
        <v>14</v>
      </c>
      <c r="N18" s="105">
        <f t="shared" si="3"/>
        <v>213.3</v>
      </c>
      <c r="O18" s="106">
        <f t="shared" ref="O18:O26" si="6">N18-$N$7</f>
        <v>61.800000000000011</v>
      </c>
      <c r="P18" s="160">
        <v>10</v>
      </c>
    </row>
    <row r="19" spans="1:16">
      <c r="A19" s="99" t="s">
        <v>26</v>
      </c>
      <c r="B19" s="100">
        <v>28</v>
      </c>
      <c r="C19" s="126" t="s">
        <v>60</v>
      </c>
      <c r="D19" s="108">
        <v>76.099999999999994</v>
      </c>
      <c r="E19" s="109">
        <v>5</v>
      </c>
      <c r="F19" s="103">
        <f t="shared" si="0"/>
        <v>81.099999999999994</v>
      </c>
      <c r="G19" s="101">
        <v>31.5</v>
      </c>
      <c r="H19" s="102">
        <v>0</v>
      </c>
      <c r="I19" s="107">
        <f t="shared" si="1"/>
        <v>31.5</v>
      </c>
      <c r="J19" s="101">
        <v>113.5</v>
      </c>
      <c r="K19" s="102">
        <v>0</v>
      </c>
      <c r="L19" s="103">
        <f t="shared" si="2"/>
        <v>113.5</v>
      </c>
      <c r="M19" s="104">
        <v>12</v>
      </c>
      <c r="N19" s="105">
        <f t="shared" si="3"/>
        <v>214.1</v>
      </c>
      <c r="O19" s="106">
        <f t="shared" si="6"/>
        <v>62.599999999999994</v>
      </c>
      <c r="P19" s="160">
        <v>9</v>
      </c>
    </row>
    <row r="20" spans="1:16">
      <c r="A20" s="99" t="s">
        <v>40</v>
      </c>
      <c r="B20" s="100">
        <v>45</v>
      </c>
      <c r="C20" s="126" t="s">
        <v>67</v>
      </c>
      <c r="D20" s="108">
        <v>89.8</v>
      </c>
      <c r="E20" s="109">
        <v>0</v>
      </c>
      <c r="F20" s="103">
        <f t="shared" si="0"/>
        <v>89.8</v>
      </c>
      <c r="G20" s="101">
        <v>60.7</v>
      </c>
      <c r="H20" s="102">
        <v>10</v>
      </c>
      <c r="I20" s="107">
        <f t="shared" si="1"/>
        <v>70.7</v>
      </c>
      <c r="J20" s="101">
        <v>69.099999999999994</v>
      </c>
      <c r="K20" s="102">
        <v>0</v>
      </c>
      <c r="L20" s="103">
        <f t="shared" si="2"/>
        <v>69.099999999999994</v>
      </c>
      <c r="M20" s="104">
        <v>8</v>
      </c>
      <c r="N20" s="105">
        <f t="shared" si="3"/>
        <v>221.6</v>
      </c>
      <c r="O20" s="106">
        <f t="shared" si="6"/>
        <v>70.099999999999994</v>
      </c>
      <c r="P20" s="160">
        <v>8</v>
      </c>
    </row>
    <row r="21" spans="1:16">
      <c r="A21" s="99" t="s">
        <v>41</v>
      </c>
      <c r="B21" s="100">
        <v>19</v>
      </c>
      <c r="C21" s="126" t="s">
        <v>121</v>
      </c>
      <c r="D21" s="108">
        <v>78.3</v>
      </c>
      <c r="E21" s="109">
        <v>0</v>
      </c>
      <c r="F21" s="103">
        <f t="shared" si="0"/>
        <v>78.3</v>
      </c>
      <c r="G21" s="101">
        <v>56.2</v>
      </c>
      <c r="H21" s="102">
        <v>5</v>
      </c>
      <c r="I21" s="107">
        <f t="shared" si="1"/>
        <v>61.2</v>
      </c>
      <c r="J21" s="101">
        <v>106.9</v>
      </c>
      <c r="K21" s="102">
        <v>5</v>
      </c>
      <c r="L21" s="103">
        <f t="shared" si="2"/>
        <v>111.9</v>
      </c>
      <c r="M21" s="104">
        <v>12</v>
      </c>
      <c r="N21" s="105">
        <f t="shared" si="3"/>
        <v>239.4</v>
      </c>
      <c r="O21" s="106">
        <f t="shared" si="6"/>
        <v>87.9</v>
      </c>
      <c r="P21" s="160" t="s">
        <v>47</v>
      </c>
    </row>
    <row r="22" spans="1:16">
      <c r="A22" s="99" t="s">
        <v>69</v>
      </c>
      <c r="B22" s="100">
        <v>36</v>
      </c>
      <c r="C22" s="126" t="s">
        <v>39</v>
      </c>
      <c r="D22" s="108">
        <v>92.1</v>
      </c>
      <c r="E22" s="109">
        <v>0</v>
      </c>
      <c r="F22" s="103">
        <f t="shared" si="0"/>
        <v>92.1</v>
      </c>
      <c r="G22" s="101">
        <v>40.6</v>
      </c>
      <c r="H22" s="102">
        <v>0</v>
      </c>
      <c r="I22" s="107">
        <f t="shared" si="1"/>
        <v>40.6</v>
      </c>
      <c r="J22" s="101">
        <v>120.3</v>
      </c>
      <c r="K22" s="102">
        <v>5</v>
      </c>
      <c r="L22" s="103">
        <f t="shared" si="2"/>
        <v>125.3</v>
      </c>
      <c r="M22" s="104">
        <v>14</v>
      </c>
      <c r="N22" s="105">
        <f t="shared" si="3"/>
        <v>244</v>
      </c>
      <c r="O22" s="106">
        <f t="shared" si="6"/>
        <v>92.5</v>
      </c>
      <c r="P22" s="160">
        <v>7</v>
      </c>
    </row>
    <row r="23" spans="1:16">
      <c r="A23" s="99" t="s">
        <v>70</v>
      </c>
      <c r="B23" s="100">
        <v>1</v>
      </c>
      <c r="C23" s="126" t="s">
        <v>122</v>
      </c>
      <c r="D23" s="108">
        <v>84.6</v>
      </c>
      <c r="E23" s="109">
        <v>0</v>
      </c>
      <c r="F23" s="103">
        <f t="shared" si="0"/>
        <v>84.6</v>
      </c>
      <c r="G23" s="101">
        <v>52.6</v>
      </c>
      <c r="H23" s="102">
        <v>15</v>
      </c>
      <c r="I23" s="107">
        <f t="shared" si="1"/>
        <v>67.599999999999994</v>
      </c>
      <c r="J23" s="101">
        <v>112.4</v>
      </c>
      <c r="K23" s="102">
        <v>0</v>
      </c>
      <c r="L23" s="103">
        <f t="shared" si="2"/>
        <v>112.4</v>
      </c>
      <c r="M23" s="104">
        <v>12</v>
      </c>
      <c r="N23" s="105">
        <f t="shared" si="3"/>
        <v>252.60000000000002</v>
      </c>
      <c r="O23" s="106">
        <f t="shared" si="6"/>
        <v>101.10000000000002</v>
      </c>
      <c r="P23" s="160">
        <v>6</v>
      </c>
    </row>
    <row r="24" spans="1:16">
      <c r="A24" s="99" t="s">
        <v>71</v>
      </c>
      <c r="B24" s="100">
        <v>14</v>
      </c>
      <c r="C24" s="126" t="s">
        <v>123</v>
      </c>
      <c r="D24" s="108">
        <v>83.5</v>
      </c>
      <c r="E24" s="109">
        <v>0</v>
      </c>
      <c r="F24" s="103">
        <f t="shared" si="0"/>
        <v>83.5</v>
      </c>
      <c r="G24" s="101">
        <v>84.4</v>
      </c>
      <c r="H24" s="102">
        <v>5</v>
      </c>
      <c r="I24" s="107">
        <f t="shared" si="1"/>
        <v>89.4</v>
      </c>
      <c r="J24" s="101">
        <v>102.9</v>
      </c>
      <c r="K24" s="102">
        <v>0</v>
      </c>
      <c r="L24" s="103">
        <f t="shared" si="2"/>
        <v>102.9</v>
      </c>
      <c r="M24" s="104">
        <v>10</v>
      </c>
      <c r="N24" s="105">
        <f t="shared" si="3"/>
        <v>265.8</v>
      </c>
      <c r="O24" s="106">
        <f t="shared" si="6"/>
        <v>114.30000000000001</v>
      </c>
      <c r="P24" s="160">
        <v>5</v>
      </c>
    </row>
    <row r="25" spans="1:16">
      <c r="A25" s="99" t="s">
        <v>72</v>
      </c>
      <c r="B25" s="100">
        <v>6</v>
      </c>
      <c r="C25" s="126" t="s">
        <v>53</v>
      </c>
      <c r="D25" s="108">
        <v>83.2</v>
      </c>
      <c r="E25" s="109">
        <v>0</v>
      </c>
      <c r="F25" s="103">
        <f t="shared" si="0"/>
        <v>83.2</v>
      </c>
      <c r="G25" s="101">
        <v>59.8</v>
      </c>
      <c r="H25" s="102">
        <v>10</v>
      </c>
      <c r="I25" s="107">
        <f t="shared" si="1"/>
        <v>69.8</v>
      </c>
      <c r="J25" s="101">
        <v>137.9</v>
      </c>
      <c r="K25" s="102">
        <v>5</v>
      </c>
      <c r="L25" s="103">
        <f t="shared" si="2"/>
        <v>142.9</v>
      </c>
      <c r="M25" s="104">
        <v>16</v>
      </c>
      <c r="N25" s="105">
        <f t="shared" si="3"/>
        <v>279.89999999999998</v>
      </c>
      <c r="O25" s="106">
        <f t="shared" si="6"/>
        <v>128.39999999999998</v>
      </c>
      <c r="P25" s="160">
        <v>4</v>
      </c>
    </row>
    <row r="26" spans="1:16" ht="16" thickBot="1">
      <c r="A26" s="110" t="s">
        <v>73</v>
      </c>
      <c r="B26" s="111">
        <v>8</v>
      </c>
      <c r="C26" s="166" t="s">
        <v>136</v>
      </c>
      <c r="D26" s="112">
        <v>107</v>
      </c>
      <c r="E26" s="113">
        <v>0</v>
      </c>
      <c r="F26" s="114">
        <f t="shared" si="0"/>
        <v>107</v>
      </c>
      <c r="G26" s="112">
        <v>69.400000000000006</v>
      </c>
      <c r="H26" s="113">
        <v>0</v>
      </c>
      <c r="I26" s="115">
        <f t="shared" si="1"/>
        <v>69.400000000000006</v>
      </c>
      <c r="J26" s="112">
        <v>127.9</v>
      </c>
      <c r="K26" s="113">
        <v>0</v>
      </c>
      <c r="L26" s="114">
        <f t="shared" si="2"/>
        <v>127.9</v>
      </c>
      <c r="M26" s="116">
        <v>14</v>
      </c>
      <c r="N26" s="117">
        <f t="shared" si="3"/>
        <v>290.3</v>
      </c>
      <c r="O26" s="118">
        <f t="shared" si="6"/>
        <v>138.80000000000001</v>
      </c>
      <c r="P26" s="161">
        <v>3</v>
      </c>
    </row>
    <row r="27" spans="1:16" ht="17" thickBot="1">
      <c r="A27" s="218" t="s">
        <v>113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</row>
    <row r="28" spans="1:16">
      <c r="A28" s="211" t="s">
        <v>0</v>
      </c>
      <c r="B28" s="147" t="s">
        <v>1</v>
      </c>
      <c r="C28" s="213" t="s">
        <v>117</v>
      </c>
      <c r="D28" s="215" t="s">
        <v>2</v>
      </c>
      <c r="E28" s="216"/>
      <c r="F28" s="217"/>
      <c r="G28" s="215" t="s">
        <v>3</v>
      </c>
      <c r="H28" s="216"/>
      <c r="I28" s="217"/>
      <c r="J28" s="215" t="s">
        <v>4</v>
      </c>
      <c r="K28" s="216"/>
      <c r="L28" s="217"/>
      <c r="M28" s="148" t="s">
        <v>24</v>
      </c>
      <c r="N28" s="149" t="s">
        <v>6</v>
      </c>
      <c r="O28" s="147"/>
      <c r="P28" s="157" t="s">
        <v>28</v>
      </c>
    </row>
    <row r="29" spans="1:16" ht="16" thickBot="1">
      <c r="A29" s="212"/>
      <c r="B29" s="156" t="s">
        <v>7</v>
      </c>
      <c r="C29" s="214"/>
      <c r="D29" s="163" t="s">
        <v>8</v>
      </c>
      <c r="E29" s="164" t="s">
        <v>9</v>
      </c>
      <c r="F29" s="165" t="s">
        <v>6</v>
      </c>
      <c r="G29" s="163" t="s">
        <v>8</v>
      </c>
      <c r="H29" s="164" t="s">
        <v>9</v>
      </c>
      <c r="I29" s="165" t="s">
        <v>6</v>
      </c>
      <c r="J29" s="163" t="s">
        <v>8</v>
      </c>
      <c r="K29" s="164" t="s">
        <v>9</v>
      </c>
      <c r="L29" s="165" t="s">
        <v>6</v>
      </c>
      <c r="M29" s="162" t="s">
        <v>10</v>
      </c>
      <c r="N29" s="155" t="s">
        <v>11</v>
      </c>
      <c r="O29" s="156" t="s">
        <v>12</v>
      </c>
      <c r="P29" s="158" t="s">
        <v>46</v>
      </c>
    </row>
    <row r="30" spans="1:16">
      <c r="A30" s="92" t="s">
        <v>13</v>
      </c>
      <c r="B30" s="92">
        <v>37</v>
      </c>
      <c r="C30" s="167" t="s">
        <v>65</v>
      </c>
      <c r="D30" s="93">
        <v>61</v>
      </c>
      <c r="E30" s="94">
        <v>0</v>
      </c>
      <c r="F30" s="95">
        <f t="shared" ref="F30:F52" si="7">D30+E30</f>
        <v>61</v>
      </c>
      <c r="G30" s="93">
        <v>25.2</v>
      </c>
      <c r="H30" s="94">
        <v>0</v>
      </c>
      <c r="I30" s="95">
        <f t="shared" ref="I30:I52" si="8">G30+H30</f>
        <v>25.2</v>
      </c>
      <c r="J30" s="93">
        <v>71.099999999999994</v>
      </c>
      <c r="K30" s="94">
        <v>0</v>
      </c>
      <c r="L30" s="95">
        <f t="shared" ref="L30:L52" si="9">J30+K30</f>
        <v>71.099999999999994</v>
      </c>
      <c r="M30" s="119">
        <v>2</v>
      </c>
      <c r="N30" s="97">
        <f t="shared" ref="N30:N52" si="10">F30+I30+L30-M30</f>
        <v>155.30000000000001</v>
      </c>
      <c r="O30" s="98">
        <f t="shared" ref="O30:O36" si="11">N30-$N$30</f>
        <v>0</v>
      </c>
      <c r="P30" s="159">
        <v>20</v>
      </c>
    </row>
    <row r="31" spans="1:16">
      <c r="A31" s="120" t="s">
        <v>14</v>
      </c>
      <c r="B31" s="120">
        <v>22</v>
      </c>
      <c r="C31" s="168" t="s">
        <v>57</v>
      </c>
      <c r="D31" s="121">
        <v>61.1</v>
      </c>
      <c r="E31" s="122">
        <v>5</v>
      </c>
      <c r="F31" s="103">
        <f t="shared" si="7"/>
        <v>66.099999999999994</v>
      </c>
      <c r="G31" s="121">
        <v>22.6</v>
      </c>
      <c r="H31" s="122">
        <v>0</v>
      </c>
      <c r="I31" s="103">
        <f t="shared" si="8"/>
        <v>22.6</v>
      </c>
      <c r="J31" s="121">
        <v>75.3</v>
      </c>
      <c r="K31" s="122">
        <v>0</v>
      </c>
      <c r="L31" s="103">
        <f t="shared" si="9"/>
        <v>75.3</v>
      </c>
      <c r="M31" s="123">
        <v>2</v>
      </c>
      <c r="N31" s="105">
        <f t="shared" si="10"/>
        <v>162</v>
      </c>
      <c r="O31" s="124">
        <f t="shared" si="11"/>
        <v>6.6999999999999886</v>
      </c>
      <c r="P31" s="160">
        <v>19</v>
      </c>
    </row>
    <row r="32" spans="1:16">
      <c r="A32" s="120" t="s">
        <v>15</v>
      </c>
      <c r="B32" s="120">
        <v>23</v>
      </c>
      <c r="C32" s="168" t="s">
        <v>58</v>
      </c>
      <c r="D32" s="121">
        <v>63.1</v>
      </c>
      <c r="E32" s="122">
        <v>5</v>
      </c>
      <c r="F32" s="103">
        <f t="shared" si="7"/>
        <v>68.099999999999994</v>
      </c>
      <c r="G32" s="121">
        <v>26.4</v>
      </c>
      <c r="H32" s="122">
        <v>0</v>
      </c>
      <c r="I32" s="103">
        <f t="shared" si="8"/>
        <v>26.4</v>
      </c>
      <c r="J32" s="121">
        <v>77.2</v>
      </c>
      <c r="K32" s="122">
        <v>0</v>
      </c>
      <c r="L32" s="103">
        <f t="shared" si="9"/>
        <v>77.2</v>
      </c>
      <c r="M32" s="123">
        <v>6</v>
      </c>
      <c r="N32" s="105">
        <f t="shared" si="10"/>
        <v>165.7</v>
      </c>
      <c r="O32" s="124">
        <f t="shared" si="11"/>
        <v>10.399999999999977</v>
      </c>
      <c r="P32" s="160">
        <v>18</v>
      </c>
    </row>
    <row r="33" spans="1:16">
      <c r="A33" s="120" t="s">
        <v>16</v>
      </c>
      <c r="B33" s="125">
        <v>15</v>
      </c>
      <c r="C33" s="169" t="s">
        <v>55</v>
      </c>
      <c r="D33" s="121">
        <v>65.3</v>
      </c>
      <c r="E33" s="122">
        <v>5</v>
      </c>
      <c r="F33" s="103">
        <f t="shared" si="7"/>
        <v>70.3</v>
      </c>
      <c r="G33" s="121">
        <v>25.5</v>
      </c>
      <c r="H33" s="122">
        <v>0</v>
      </c>
      <c r="I33" s="103">
        <f t="shared" si="8"/>
        <v>25.5</v>
      </c>
      <c r="J33" s="121">
        <v>80.5</v>
      </c>
      <c r="K33" s="122">
        <v>0</v>
      </c>
      <c r="L33" s="103">
        <f t="shared" si="9"/>
        <v>80.5</v>
      </c>
      <c r="M33" s="123">
        <v>10</v>
      </c>
      <c r="N33" s="105">
        <f t="shared" si="10"/>
        <v>166.3</v>
      </c>
      <c r="O33" s="124">
        <f t="shared" si="11"/>
        <v>11</v>
      </c>
      <c r="P33" s="160">
        <v>17</v>
      </c>
    </row>
    <row r="34" spans="1:16">
      <c r="A34" s="120" t="s">
        <v>17</v>
      </c>
      <c r="B34" s="100">
        <v>39</v>
      </c>
      <c r="C34" s="170" t="s">
        <v>125</v>
      </c>
      <c r="D34" s="121">
        <v>64.400000000000006</v>
      </c>
      <c r="E34" s="122">
        <v>0</v>
      </c>
      <c r="F34" s="103">
        <f t="shared" si="7"/>
        <v>64.400000000000006</v>
      </c>
      <c r="G34" s="121">
        <v>31.4</v>
      </c>
      <c r="H34" s="122">
        <v>0</v>
      </c>
      <c r="I34" s="103">
        <f t="shared" si="8"/>
        <v>31.4</v>
      </c>
      <c r="J34" s="121">
        <v>76.8</v>
      </c>
      <c r="K34" s="122">
        <v>0</v>
      </c>
      <c r="L34" s="103">
        <f t="shared" si="9"/>
        <v>76.8</v>
      </c>
      <c r="M34" s="123">
        <v>6</v>
      </c>
      <c r="N34" s="105">
        <f t="shared" si="10"/>
        <v>166.60000000000002</v>
      </c>
      <c r="O34" s="124">
        <f t="shared" si="11"/>
        <v>11.300000000000011</v>
      </c>
      <c r="P34" s="160">
        <v>16</v>
      </c>
    </row>
    <row r="35" spans="1:16">
      <c r="A35" s="120" t="s">
        <v>18</v>
      </c>
      <c r="B35" s="120">
        <v>21</v>
      </c>
      <c r="C35" s="168" t="s">
        <v>137</v>
      </c>
      <c r="D35" s="121">
        <v>62.5</v>
      </c>
      <c r="E35" s="109">
        <v>5</v>
      </c>
      <c r="F35" s="107">
        <f t="shared" si="7"/>
        <v>67.5</v>
      </c>
      <c r="G35" s="108">
        <v>29.8</v>
      </c>
      <c r="H35" s="109">
        <v>0</v>
      </c>
      <c r="I35" s="107">
        <f t="shared" si="8"/>
        <v>29.8</v>
      </c>
      <c r="J35" s="108">
        <v>77.400000000000006</v>
      </c>
      <c r="K35" s="109">
        <v>0</v>
      </c>
      <c r="L35" s="107">
        <f t="shared" si="9"/>
        <v>77.400000000000006</v>
      </c>
      <c r="M35" s="126">
        <v>6</v>
      </c>
      <c r="N35" s="105">
        <f t="shared" si="10"/>
        <v>168.7</v>
      </c>
      <c r="O35" s="124">
        <f t="shared" si="11"/>
        <v>13.399999999999977</v>
      </c>
      <c r="P35" s="160">
        <v>15</v>
      </c>
    </row>
    <row r="36" spans="1:16">
      <c r="A36" s="100" t="s">
        <v>19</v>
      </c>
      <c r="B36" s="100">
        <v>40</v>
      </c>
      <c r="C36" s="104" t="s">
        <v>124</v>
      </c>
      <c r="D36" s="101">
        <v>65.3</v>
      </c>
      <c r="E36" s="102">
        <v>0</v>
      </c>
      <c r="F36" s="103">
        <f t="shared" si="7"/>
        <v>65.3</v>
      </c>
      <c r="G36" s="101">
        <v>25.8</v>
      </c>
      <c r="H36" s="102">
        <v>0</v>
      </c>
      <c r="I36" s="103">
        <f t="shared" si="8"/>
        <v>25.8</v>
      </c>
      <c r="J36" s="101">
        <v>82.1</v>
      </c>
      <c r="K36" s="102">
        <v>5</v>
      </c>
      <c r="L36" s="103">
        <f t="shared" si="9"/>
        <v>87.1</v>
      </c>
      <c r="M36" s="127">
        <v>6</v>
      </c>
      <c r="N36" s="105">
        <f t="shared" si="10"/>
        <v>172.2</v>
      </c>
      <c r="O36" s="106">
        <f t="shared" si="11"/>
        <v>16.899999999999977</v>
      </c>
      <c r="P36" s="160">
        <v>14</v>
      </c>
    </row>
    <row r="37" spans="1:16">
      <c r="A37" s="100" t="s">
        <v>20</v>
      </c>
      <c r="B37" s="100">
        <v>5</v>
      </c>
      <c r="C37" s="104" t="s">
        <v>43</v>
      </c>
      <c r="D37" s="101">
        <v>68.2</v>
      </c>
      <c r="E37" s="102">
        <v>0</v>
      </c>
      <c r="F37" s="103">
        <f t="shared" si="7"/>
        <v>68.2</v>
      </c>
      <c r="G37" s="101">
        <v>27.4</v>
      </c>
      <c r="H37" s="102">
        <v>0</v>
      </c>
      <c r="I37" s="103">
        <f t="shared" si="8"/>
        <v>27.4</v>
      </c>
      <c r="J37" s="101">
        <v>86.2</v>
      </c>
      <c r="K37" s="102">
        <v>0</v>
      </c>
      <c r="L37" s="103">
        <f t="shared" si="9"/>
        <v>86.2</v>
      </c>
      <c r="M37" s="127">
        <v>8</v>
      </c>
      <c r="N37" s="105">
        <f t="shared" si="10"/>
        <v>173.8</v>
      </c>
      <c r="O37" s="106">
        <f t="shared" ref="O37:O40" si="12">N37-$N$30</f>
        <v>18.5</v>
      </c>
      <c r="P37" s="160">
        <v>13</v>
      </c>
    </row>
    <row r="38" spans="1:16">
      <c r="A38" s="100" t="s">
        <v>21</v>
      </c>
      <c r="B38" s="100">
        <v>4</v>
      </c>
      <c r="C38" s="104" t="s">
        <v>50</v>
      </c>
      <c r="D38" s="101">
        <v>69.7</v>
      </c>
      <c r="E38" s="102">
        <v>0</v>
      </c>
      <c r="F38" s="103">
        <f t="shared" si="7"/>
        <v>69.7</v>
      </c>
      <c r="G38" s="101">
        <v>36.799999999999997</v>
      </c>
      <c r="H38" s="102">
        <v>0</v>
      </c>
      <c r="I38" s="103">
        <f t="shared" si="8"/>
        <v>36.799999999999997</v>
      </c>
      <c r="J38" s="101">
        <v>78.599999999999994</v>
      </c>
      <c r="K38" s="102">
        <v>0</v>
      </c>
      <c r="L38" s="103">
        <f t="shared" si="9"/>
        <v>78.599999999999994</v>
      </c>
      <c r="M38" s="127">
        <v>10</v>
      </c>
      <c r="N38" s="105">
        <f t="shared" si="10"/>
        <v>175.1</v>
      </c>
      <c r="O38" s="106">
        <f t="shared" si="12"/>
        <v>19.799999999999983</v>
      </c>
      <c r="P38" s="160">
        <v>12</v>
      </c>
    </row>
    <row r="39" spans="1:16">
      <c r="A39" s="100" t="s">
        <v>22</v>
      </c>
      <c r="B39" s="100">
        <v>31</v>
      </c>
      <c r="C39" s="104" t="s">
        <v>61</v>
      </c>
      <c r="D39" s="101">
        <v>59.6</v>
      </c>
      <c r="E39" s="102">
        <v>0</v>
      </c>
      <c r="F39" s="103">
        <f t="shared" si="7"/>
        <v>59.6</v>
      </c>
      <c r="G39" s="101">
        <v>32.6</v>
      </c>
      <c r="H39" s="102">
        <v>5</v>
      </c>
      <c r="I39" s="103">
        <f t="shared" si="8"/>
        <v>37.6</v>
      </c>
      <c r="J39" s="101">
        <v>79.900000000000006</v>
      </c>
      <c r="K39" s="102">
        <v>5</v>
      </c>
      <c r="L39" s="103">
        <f t="shared" si="9"/>
        <v>84.9</v>
      </c>
      <c r="M39" s="127">
        <v>4</v>
      </c>
      <c r="N39" s="105">
        <f t="shared" si="10"/>
        <v>178.10000000000002</v>
      </c>
      <c r="O39" s="106">
        <f t="shared" si="12"/>
        <v>22.800000000000011</v>
      </c>
      <c r="P39" s="160">
        <v>11</v>
      </c>
    </row>
    <row r="40" spans="1:16">
      <c r="A40" s="100" t="s">
        <v>23</v>
      </c>
      <c r="B40" s="100">
        <v>29</v>
      </c>
      <c r="C40" s="104" t="s">
        <v>39</v>
      </c>
      <c r="D40" s="101">
        <v>72.599999999999994</v>
      </c>
      <c r="E40" s="102">
        <v>0</v>
      </c>
      <c r="F40" s="103">
        <f t="shared" si="7"/>
        <v>72.599999999999994</v>
      </c>
      <c r="G40" s="101">
        <v>28.9</v>
      </c>
      <c r="H40" s="102">
        <v>0</v>
      </c>
      <c r="I40" s="103">
        <f t="shared" si="8"/>
        <v>28.9</v>
      </c>
      <c r="J40" s="101">
        <v>87.3</v>
      </c>
      <c r="K40" s="102">
        <v>0</v>
      </c>
      <c r="L40" s="103">
        <f t="shared" si="9"/>
        <v>87.3</v>
      </c>
      <c r="M40" s="127">
        <v>8</v>
      </c>
      <c r="N40" s="105">
        <f t="shared" si="10"/>
        <v>180.8</v>
      </c>
      <c r="O40" s="106">
        <f t="shared" si="12"/>
        <v>25.5</v>
      </c>
      <c r="P40" s="160">
        <v>10</v>
      </c>
    </row>
    <row r="41" spans="1:16">
      <c r="A41" s="100" t="s">
        <v>25</v>
      </c>
      <c r="B41" s="100">
        <v>38</v>
      </c>
      <c r="C41" s="104" t="s">
        <v>44</v>
      </c>
      <c r="D41" s="101">
        <v>62.4</v>
      </c>
      <c r="E41" s="102">
        <v>0</v>
      </c>
      <c r="F41" s="103">
        <f t="shared" si="7"/>
        <v>62.4</v>
      </c>
      <c r="G41" s="101">
        <v>42</v>
      </c>
      <c r="H41" s="102">
        <v>5</v>
      </c>
      <c r="I41" s="103">
        <f t="shared" si="8"/>
        <v>47</v>
      </c>
      <c r="J41" s="101">
        <v>78.2</v>
      </c>
      <c r="K41" s="102">
        <v>0</v>
      </c>
      <c r="L41" s="103">
        <f t="shared" si="9"/>
        <v>78.2</v>
      </c>
      <c r="M41" s="127">
        <v>4</v>
      </c>
      <c r="N41" s="105">
        <f t="shared" si="10"/>
        <v>183.60000000000002</v>
      </c>
      <c r="O41" s="106">
        <f t="shared" ref="O41:O52" si="13">N41-$N$30</f>
        <v>28.300000000000011</v>
      </c>
      <c r="P41" s="160">
        <v>9</v>
      </c>
    </row>
    <row r="42" spans="1:16">
      <c r="A42" s="100" t="s">
        <v>26</v>
      </c>
      <c r="B42" s="100">
        <v>24</v>
      </c>
      <c r="C42" s="104" t="s">
        <v>59</v>
      </c>
      <c r="D42" s="101">
        <v>70</v>
      </c>
      <c r="E42" s="102">
        <v>0</v>
      </c>
      <c r="F42" s="103">
        <f t="shared" si="7"/>
        <v>70</v>
      </c>
      <c r="G42" s="101">
        <v>42</v>
      </c>
      <c r="H42" s="102">
        <v>0</v>
      </c>
      <c r="I42" s="103">
        <f t="shared" si="8"/>
        <v>42</v>
      </c>
      <c r="J42" s="101">
        <v>85.9</v>
      </c>
      <c r="K42" s="102">
        <v>0</v>
      </c>
      <c r="L42" s="103">
        <f t="shared" si="9"/>
        <v>85.9</v>
      </c>
      <c r="M42" s="127">
        <v>12</v>
      </c>
      <c r="N42" s="105">
        <f t="shared" si="10"/>
        <v>185.9</v>
      </c>
      <c r="O42" s="106">
        <f t="shared" si="13"/>
        <v>30.599999999999994</v>
      </c>
      <c r="P42" s="160">
        <v>8</v>
      </c>
    </row>
    <row r="43" spans="1:16">
      <c r="A43" s="100" t="s">
        <v>40</v>
      </c>
      <c r="B43" s="100">
        <v>32</v>
      </c>
      <c r="C43" s="104" t="s">
        <v>62</v>
      </c>
      <c r="D43" s="101">
        <v>65.900000000000006</v>
      </c>
      <c r="E43" s="102">
        <v>0</v>
      </c>
      <c r="F43" s="103">
        <f t="shared" si="7"/>
        <v>65.900000000000006</v>
      </c>
      <c r="G43" s="101">
        <v>39.6</v>
      </c>
      <c r="H43" s="102">
        <v>5</v>
      </c>
      <c r="I43" s="103">
        <f t="shared" si="8"/>
        <v>44.6</v>
      </c>
      <c r="J43" s="101">
        <v>86.2</v>
      </c>
      <c r="K43" s="102">
        <v>0</v>
      </c>
      <c r="L43" s="103">
        <f t="shared" si="9"/>
        <v>86.2</v>
      </c>
      <c r="M43" s="127">
        <v>8</v>
      </c>
      <c r="N43" s="105">
        <f t="shared" si="10"/>
        <v>188.7</v>
      </c>
      <c r="O43" s="106">
        <f t="shared" si="13"/>
        <v>33.399999999999977</v>
      </c>
      <c r="P43" s="160">
        <v>7</v>
      </c>
    </row>
    <row r="44" spans="1:16">
      <c r="A44" s="100" t="s">
        <v>41</v>
      </c>
      <c r="B44" s="100">
        <v>43</v>
      </c>
      <c r="C44" s="104" t="s">
        <v>42</v>
      </c>
      <c r="D44" s="101">
        <v>71.3</v>
      </c>
      <c r="E44" s="102">
        <v>0</v>
      </c>
      <c r="F44" s="103">
        <f t="shared" si="7"/>
        <v>71.3</v>
      </c>
      <c r="G44" s="101">
        <v>28.6</v>
      </c>
      <c r="H44" s="102">
        <v>5</v>
      </c>
      <c r="I44" s="103">
        <f t="shared" si="8"/>
        <v>33.6</v>
      </c>
      <c r="J44" s="101">
        <v>93.8</v>
      </c>
      <c r="K44" s="102">
        <v>0</v>
      </c>
      <c r="L44" s="103">
        <f t="shared" si="9"/>
        <v>93.8</v>
      </c>
      <c r="M44" s="127">
        <v>10</v>
      </c>
      <c r="N44" s="105">
        <f t="shared" si="10"/>
        <v>188.7</v>
      </c>
      <c r="O44" s="106">
        <f t="shared" si="13"/>
        <v>33.399999999999977</v>
      </c>
      <c r="P44" s="160">
        <v>6</v>
      </c>
    </row>
    <row r="45" spans="1:16">
      <c r="A45" s="100" t="s">
        <v>69</v>
      </c>
      <c r="B45" s="100">
        <v>34</v>
      </c>
      <c r="C45" s="104" t="s">
        <v>64</v>
      </c>
      <c r="D45" s="101">
        <v>70.900000000000006</v>
      </c>
      <c r="E45" s="102">
        <v>0</v>
      </c>
      <c r="F45" s="103">
        <f t="shared" si="7"/>
        <v>70.900000000000006</v>
      </c>
      <c r="G45" s="101">
        <v>39.200000000000003</v>
      </c>
      <c r="H45" s="102">
        <v>0</v>
      </c>
      <c r="I45" s="103">
        <f t="shared" si="8"/>
        <v>39.200000000000003</v>
      </c>
      <c r="J45" s="101">
        <v>90.8</v>
      </c>
      <c r="K45" s="102">
        <v>0</v>
      </c>
      <c r="L45" s="103">
        <f t="shared" si="9"/>
        <v>90.8</v>
      </c>
      <c r="M45" s="127">
        <v>12</v>
      </c>
      <c r="N45" s="105">
        <f t="shared" si="10"/>
        <v>188.9</v>
      </c>
      <c r="O45" s="106">
        <f t="shared" si="13"/>
        <v>33.599999999999994</v>
      </c>
      <c r="P45" s="160" t="s">
        <v>47</v>
      </c>
    </row>
    <row r="46" spans="1:16">
      <c r="A46" s="100" t="s">
        <v>70</v>
      </c>
      <c r="B46" s="100">
        <v>41</v>
      </c>
      <c r="C46" s="104" t="s">
        <v>126</v>
      </c>
      <c r="D46" s="101">
        <v>65.599999999999994</v>
      </c>
      <c r="E46" s="102">
        <v>5</v>
      </c>
      <c r="F46" s="103">
        <f t="shared" si="7"/>
        <v>70.599999999999994</v>
      </c>
      <c r="G46" s="101">
        <v>32.5</v>
      </c>
      <c r="H46" s="102">
        <v>5</v>
      </c>
      <c r="I46" s="103">
        <f t="shared" si="8"/>
        <v>37.5</v>
      </c>
      <c r="J46" s="101">
        <v>89.2</v>
      </c>
      <c r="K46" s="102">
        <v>5</v>
      </c>
      <c r="L46" s="103">
        <f t="shared" si="9"/>
        <v>94.2</v>
      </c>
      <c r="M46" s="127">
        <v>12</v>
      </c>
      <c r="N46" s="105">
        <f t="shared" si="10"/>
        <v>190.3</v>
      </c>
      <c r="O46" s="106">
        <f t="shared" si="13"/>
        <v>35</v>
      </c>
      <c r="P46" s="160">
        <v>5</v>
      </c>
    </row>
    <row r="47" spans="1:16">
      <c r="A47" s="100" t="s">
        <v>71</v>
      </c>
      <c r="B47" s="100">
        <v>25</v>
      </c>
      <c r="C47" s="104" t="s">
        <v>60</v>
      </c>
      <c r="D47" s="101">
        <v>71.099999999999994</v>
      </c>
      <c r="E47" s="102">
        <v>0</v>
      </c>
      <c r="F47" s="103">
        <f t="shared" si="7"/>
        <v>71.099999999999994</v>
      </c>
      <c r="G47" s="101">
        <v>33.1</v>
      </c>
      <c r="H47" s="102">
        <v>5</v>
      </c>
      <c r="I47" s="103">
        <f t="shared" si="8"/>
        <v>38.1</v>
      </c>
      <c r="J47" s="101">
        <v>97.9</v>
      </c>
      <c r="K47" s="102">
        <v>0</v>
      </c>
      <c r="L47" s="103">
        <f t="shared" si="9"/>
        <v>97.9</v>
      </c>
      <c r="M47" s="127">
        <v>12</v>
      </c>
      <c r="N47" s="105">
        <f t="shared" si="10"/>
        <v>195.1</v>
      </c>
      <c r="O47" s="106">
        <f t="shared" si="13"/>
        <v>39.799999999999983</v>
      </c>
      <c r="P47" s="160">
        <v>4</v>
      </c>
    </row>
    <row r="48" spans="1:16">
      <c r="A48" s="100" t="s">
        <v>72</v>
      </c>
      <c r="B48" s="100">
        <v>44</v>
      </c>
      <c r="C48" s="104" t="s">
        <v>66</v>
      </c>
      <c r="D48" s="101">
        <v>92.8</v>
      </c>
      <c r="E48" s="102">
        <v>0</v>
      </c>
      <c r="F48" s="103">
        <f t="shared" si="7"/>
        <v>92.8</v>
      </c>
      <c r="G48" s="101">
        <v>42.4</v>
      </c>
      <c r="H48" s="102">
        <v>0</v>
      </c>
      <c r="I48" s="103">
        <f t="shared" si="8"/>
        <v>42.4</v>
      </c>
      <c r="J48" s="101">
        <v>72.5</v>
      </c>
      <c r="K48" s="102">
        <v>0</v>
      </c>
      <c r="L48" s="103">
        <f t="shared" si="9"/>
        <v>72.5</v>
      </c>
      <c r="M48" s="127">
        <v>12</v>
      </c>
      <c r="N48" s="105">
        <f t="shared" si="10"/>
        <v>195.7</v>
      </c>
      <c r="O48" s="106">
        <f t="shared" si="13"/>
        <v>40.399999999999977</v>
      </c>
      <c r="P48" s="160">
        <v>3</v>
      </c>
    </row>
    <row r="49" spans="1:16">
      <c r="A49" s="100" t="s">
        <v>73</v>
      </c>
      <c r="B49" s="100">
        <v>9</v>
      </c>
      <c r="C49" s="104" t="s">
        <v>51</v>
      </c>
      <c r="D49" s="101">
        <v>75.400000000000006</v>
      </c>
      <c r="E49" s="102">
        <v>0</v>
      </c>
      <c r="F49" s="103">
        <f t="shared" si="7"/>
        <v>75.400000000000006</v>
      </c>
      <c r="G49" s="101">
        <v>30.5</v>
      </c>
      <c r="H49" s="102">
        <v>0</v>
      </c>
      <c r="I49" s="103">
        <f t="shared" si="8"/>
        <v>30.5</v>
      </c>
      <c r="J49" s="101">
        <v>98.1</v>
      </c>
      <c r="K49" s="102">
        <v>5</v>
      </c>
      <c r="L49" s="103">
        <f t="shared" si="9"/>
        <v>103.1</v>
      </c>
      <c r="M49" s="127">
        <v>12</v>
      </c>
      <c r="N49" s="105">
        <f t="shared" si="10"/>
        <v>197</v>
      </c>
      <c r="O49" s="106">
        <f t="shared" si="13"/>
        <v>41.699999999999989</v>
      </c>
      <c r="P49" s="160">
        <v>2</v>
      </c>
    </row>
    <row r="50" spans="1:16">
      <c r="A50" s="100">
        <v>21</v>
      </c>
      <c r="B50" s="100">
        <v>17</v>
      </c>
      <c r="C50" s="104" t="s">
        <v>56</v>
      </c>
      <c r="D50" s="101">
        <v>67.599999999999994</v>
      </c>
      <c r="E50" s="102">
        <v>0</v>
      </c>
      <c r="F50" s="103">
        <f t="shared" si="7"/>
        <v>67.599999999999994</v>
      </c>
      <c r="G50" s="101">
        <v>51.8</v>
      </c>
      <c r="H50" s="102">
        <v>5</v>
      </c>
      <c r="I50" s="103">
        <f t="shared" si="8"/>
        <v>56.8</v>
      </c>
      <c r="J50" s="101">
        <v>87.3</v>
      </c>
      <c r="K50" s="102">
        <v>0</v>
      </c>
      <c r="L50" s="103">
        <f t="shared" si="9"/>
        <v>87.3</v>
      </c>
      <c r="M50" s="127">
        <v>8</v>
      </c>
      <c r="N50" s="105">
        <f t="shared" si="10"/>
        <v>203.7</v>
      </c>
      <c r="O50" s="106">
        <f t="shared" si="13"/>
        <v>48.399999999999977</v>
      </c>
      <c r="P50" s="160" t="s">
        <v>47</v>
      </c>
    </row>
    <row r="51" spans="1:16">
      <c r="A51" s="100" t="s">
        <v>74</v>
      </c>
      <c r="B51" s="100">
        <v>33</v>
      </c>
      <c r="C51" s="104" t="s">
        <v>63</v>
      </c>
      <c r="D51" s="101">
        <v>78</v>
      </c>
      <c r="E51" s="102">
        <v>5</v>
      </c>
      <c r="F51" s="103">
        <f t="shared" si="7"/>
        <v>83</v>
      </c>
      <c r="G51" s="101">
        <v>42.5</v>
      </c>
      <c r="H51" s="102">
        <v>5</v>
      </c>
      <c r="I51" s="103">
        <f t="shared" si="8"/>
        <v>47.5</v>
      </c>
      <c r="J51" s="101">
        <v>108.2</v>
      </c>
      <c r="K51" s="102">
        <v>0</v>
      </c>
      <c r="L51" s="103">
        <f t="shared" si="9"/>
        <v>108.2</v>
      </c>
      <c r="M51" s="127">
        <v>12</v>
      </c>
      <c r="N51" s="105">
        <f t="shared" si="10"/>
        <v>226.7</v>
      </c>
      <c r="O51" s="106">
        <f t="shared" si="13"/>
        <v>71.399999999999977</v>
      </c>
      <c r="P51" s="160">
        <v>1</v>
      </c>
    </row>
    <row r="52" spans="1:16">
      <c r="A52" s="100" t="s">
        <v>68</v>
      </c>
      <c r="B52" s="100">
        <v>35</v>
      </c>
      <c r="C52" s="104" t="s">
        <v>121</v>
      </c>
      <c r="D52" s="101">
        <v>73.400000000000006</v>
      </c>
      <c r="E52" s="102">
        <v>5</v>
      </c>
      <c r="F52" s="103">
        <f t="shared" si="7"/>
        <v>78.400000000000006</v>
      </c>
      <c r="G52" s="101">
        <v>44.2</v>
      </c>
      <c r="H52" s="102">
        <v>5</v>
      </c>
      <c r="I52" s="103">
        <f t="shared" si="8"/>
        <v>49.2</v>
      </c>
      <c r="J52" s="101">
        <v>113.6</v>
      </c>
      <c r="K52" s="102">
        <v>0</v>
      </c>
      <c r="L52" s="103">
        <f t="shared" si="9"/>
        <v>113.6</v>
      </c>
      <c r="M52" s="127">
        <v>12</v>
      </c>
      <c r="N52" s="105">
        <f t="shared" si="10"/>
        <v>229.2</v>
      </c>
      <c r="O52" s="106">
        <f t="shared" si="13"/>
        <v>73.899999999999977</v>
      </c>
      <c r="P52" s="160" t="s">
        <v>47</v>
      </c>
    </row>
    <row r="54" spans="1:16">
      <c r="C54" s="129" t="s">
        <v>102</v>
      </c>
    </row>
    <row r="55" spans="1:16">
      <c r="I55" s="171" t="s">
        <v>127</v>
      </c>
      <c r="J55" s="171"/>
      <c r="K55" s="171"/>
      <c r="L55" s="171"/>
      <c r="M55" s="171"/>
      <c r="N55" s="171"/>
    </row>
  </sheetData>
  <sortState xmlns:xlrd2="http://schemas.microsoft.com/office/spreadsheetml/2017/richdata2" ref="B30:N52">
    <sortCondition ref="N30:N52"/>
  </sortState>
  <mergeCells count="15">
    <mergeCell ref="A27:P27"/>
    <mergeCell ref="A1:O1"/>
    <mergeCell ref="A2:O2"/>
    <mergeCell ref="A3:O3"/>
    <mergeCell ref="A5:A6"/>
    <mergeCell ref="C5:C6"/>
    <mergeCell ref="D5:F5"/>
    <mergeCell ref="G5:I5"/>
    <mergeCell ref="J5:L5"/>
    <mergeCell ref="A4:P4"/>
    <mergeCell ref="A28:A29"/>
    <mergeCell ref="C28:C29"/>
    <mergeCell ref="D28:F28"/>
    <mergeCell ref="G28:I28"/>
    <mergeCell ref="J28:L28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0"/>
  <sheetViews>
    <sheetView zoomScale="80" zoomScaleNormal="80" workbookViewId="0">
      <selection activeCell="T25" sqref="T25"/>
    </sheetView>
  </sheetViews>
  <sheetFormatPr baseColWidth="10" defaultColWidth="8.83203125" defaultRowHeight="15"/>
  <cols>
    <col min="1" max="2" width="5.5" customWidth="1"/>
    <col min="3" max="3" width="31.5" customWidth="1"/>
    <col min="4" max="13" width="7.1640625" customWidth="1"/>
  </cols>
  <sheetData>
    <row r="1" spans="1:17" ht="19">
      <c r="A1" s="186" t="s">
        <v>108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ht="16">
      <c r="A2" s="187" t="s">
        <v>109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16">
      <c r="A3" s="188" t="s">
        <v>48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1:17" ht="22" thickBot="1">
      <c r="A4" s="189" t="s">
        <v>106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</row>
    <row r="5" spans="1:17" ht="15.75" customHeight="1">
      <c r="A5" s="182" t="s">
        <v>0</v>
      </c>
      <c r="B5" s="27" t="s">
        <v>1</v>
      </c>
      <c r="C5" s="184" t="s">
        <v>27</v>
      </c>
      <c r="D5" s="195" t="s">
        <v>4</v>
      </c>
      <c r="E5" s="196"/>
      <c r="F5" s="197"/>
      <c r="G5" s="198" t="s">
        <v>110</v>
      </c>
      <c r="H5" s="199"/>
      <c r="I5" s="200"/>
      <c r="J5" s="195" t="s">
        <v>111</v>
      </c>
      <c r="K5" s="196"/>
      <c r="L5" s="197"/>
      <c r="M5" s="28" t="s">
        <v>28</v>
      </c>
      <c r="N5" s="201" t="s">
        <v>29</v>
      </c>
      <c r="O5" s="180" t="s">
        <v>75</v>
      </c>
      <c r="P5" s="191" t="s">
        <v>12</v>
      </c>
      <c r="Q5" s="193" t="s">
        <v>76</v>
      </c>
    </row>
    <row r="6" spans="1:17" ht="27" thickBot="1">
      <c r="A6" s="183"/>
      <c r="B6" s="29" t="s">
        <v>7</v>
      </c>
      <c r="C6" s="185"/>
      <c r="D6" s="30" t="s">
        <v>8</v>
      </c>
      <c r="E6" s="31" t="s">
        <v>30</v>
      </c>
      <c r="F6" s="30" t="s">
        <v>32</v>
      </c>
      <c r="G6" s="30" t="s">
        <v>8</v>
      </c>
      <c r="H6" s="32" t="s">
        <v>30</v>
      </c>
      <c r="I6" s="30" t="s">
        <v>32</v>
      </c>
      <c r="J6" s="30" t="s">
        <v>8</v>
      </c>
      <c r="K6" s="32" t="s">
        <v>30</v>
      </c>
      <c r="L6" s="30" t="s">
        <v>32</v>
      </c>
      <c r="M6" s="33" t="s">
        <v>31</v>
      </c>
      <c r="N6" s="202"/>
      <c r="O6" s="181"/>
      <c r="P6" s="192"/>
      <c r="Q6" s="194"/>
    </row>
    <row r="7" spans="1:17">
      <c r="A7" s="34" t="s">
        <v>13</v>
      </c>
      <c r="B7" s="35">
        <v>6</v>
      </c>
      <c r="C7" s="135" t="s">
        <v>79</v>
      </c>
      <c r="D7" s="36">
        <v>51.06</v>
      </c>
      <c r="E7" s="37">
        <v>0</v>
      </c>
      <c r="F7" s="39">
        <f t="shared" ref="F7:F25" si="0">D7+E7</f>
        <v>51.06</v>
      </c>
      <c r="G7" s="36">
        <v>43.6</v>
      </c>
      <c r="H7" s="38">
        <v>0</v>
      </c>
      <c r="I7" s="40">
        <f t="shared" ref="I7:I25" si="1">G7+H7</f>
        <v>43.6</v>
      </c>
      <c r="J7" s="36">
        <v>20.7</v>
      </c>
      <c r="K7" s="38">
        <v>0</v>
      </c>
      <c r="L7" s="41">
        <f t="shared" ref="L7:L25" si="2">J7+K7</f>
        <v>20.7</v>
      </c>
      <c r="M7" s="131">
        <v>-2</v>
      </c>
      <c r="N7" s="42">
        <f t="shared" ref="N7:N25" si="3">SUM(F7,I7,L7)</f>
        <v>115.36</v>
      </c>
      <c r="O7" s="43">
        <f t="shared" ref="O7:O25" si="4">M7+N7</f>
        <v>113.36</v>
      </c>
      <c r="P7" s="44">
        <f t="shared" ref="P7:P25" si="5">O7-$O$7</f>
        <v>0</v>
      </c>
      <c r="Q7" s="138">
        <v>20</v>
      </c>
    </row>
    <row r="8" spans="1:17">
      <c r="A8" s="45" t="s">
        <v>14</v>
      </c>
      <c r="B8" s="46">
        <v>17</v>
      </c>
      <c r="C8" s="136" t="s">
        <v>77</v>
      </c>
      <c r="D8" s="47">
        <v>52.9</v>
      </c>
      <c r="E8" s="48">
        <v>0</v>
      </c>
      <c r="F8" s="50">
        <f t="shared" si="0"/>
        <v>52.9</v>
      </c>
      <c r="G8" s="47">
        <v>47.9</v>
      </c>
      <c r="H8" s="49">
        <v>0</v>
      </c>
      <c r="I8" s="51">
        <f t="shared" si="1"/>
        <v>47.9</v>
      </c>
      <c r="J8" s="47">
        <v>18</v>
      </c>
      <c r="K8" s="49">
        <v>0</v>
      </c>
      <c r="L8" s="52">
        <f t="shared" si="2"/>
        <v>18</v>
      </c>
      <c r="M8" s="132">
        <v>-4</v>
      </c>
      <c r="N8" s="53">
        <f t="shared" si="3"/>
        <v>118.8</v>
      </c>
      <c r="O8" s="54">
        <f t="shared" si="4"/>
        <v>114.8</v>
      </c>
      <c r="P8" s="55">
        <f t="shared" si="5"/>
        <v>1.4399999999999977</v>
      </c>
      <c r="Q8" s="139">
        <v>19</v>
      </c>
    </row>
    <row r="9" spans="1:17">
      <c r="A9" s="45" t="s">
        <v>15</v>
      </c>
      <c r="B9" s="46">
        <v>3</v>
      </c>
      <c r="C9" s="136" t="s">
        <v>78</v>
      </c>
      <c r="D9" s="47">
        <v>55</v>
      </c>
      <c r="E9" s="48">
        <v>0</v>
      </c>
      <c r="F9" s="50">
        <f t="shared" si="0"/>
        <v>55</v>
      </c>
      <c r="G9" s="47">
        <v>47.6</v>
      </c>
      <c r="H9" s="49">
        <v>0</v>
      </c>
      <c r="I9" s="51">
        <f t="shared" si="1"/>
        <v>47.6</v>
      </c>
      <c r="J9" s="47">
        <v>16.8</v>
      </c>
      <c r="K9" s="49">
        <v>0</v>
      </c>
      <c r="L9" s="52">
        <f t="shared" si="2"/>
        <v>16.8</v>
      </c>
      <c r="M9" s="132">
        <v>-4</v>
      </c>
      <c r="N9" s="56">
        <f t="shared" si="3"/>
        <v>119.39999999999999</v>
      </c>
      <c r="O9" s="57">
        <f t="shared" si="4"/>
        <v>115.39999999999999</v>
      </c>
      <c r="P9" s="55">
        <f t="shared" si="5"/>
        <v>2.039999999999992</v>
      </c>
      <c r="Q9" s="139">
        <v>18</v>
      </c>
    </row>
    <row r="10" spans="1:17">
      <c r="A10" s="45" t="s">
        <v>16</v>
      </c>
      <c r="B10" s="46">
        <v>15</v>
      </c>
      <c r="C10" s="136" t="s">
        <v>81</v>
      </c>
      <c r="D10" s="47">
        <v>54.6</v>
      </c>
      <c r="E10" s="48">
        <v>0</v>
      </c>
      <c r="F10" s="50">
        <f t="shared" si="0"/>
        <v>54.6</v>
      </c>
      <c r="G10" s="47">
        <v>49.4</v>
      </c>
      <c r="H10" s="49">
        <v>0</v>
      </c>
      <c r="I10" s="51">
        <f t="shared" si="1"/>
        <v>49.4</v>
      </c>
      <c r="J10" s="47">
        <v>18</v>
      </c>
      <c r="K10" s="49">
        <v>0</v>
      </c>
      <c r="L10" s="52">
        <f t="shared" si="2"/>
        <v>18</v>
      </c>
      <c r="M10" s="132">
        <v>-2</v>
      </c>
      <c r="N10" s="56">
        <f t="shared" si="3"/>
        <v>122</v>
      </c>
      <c r="O10" s="57">
        <f t="shared" si="4"/>
        <v>120</v>
      </c>
      <c r="P10" s="55">
        <f t="shared" si="5"/>
        <v>6.6400000000000006</v>
      </c>
      <c r="Q10" s="139">
        <v>17</v>
      </c>
    </row>
    <row r="11" spans="1:17">
      <c r="A11" s="45" t="s">
        <v>17</v>
      </c>
      <c r="B11" s="46">
        <v>29</v>
      </c>
      <c r="C11" s="136" t="s">
        <v>80</v>
      </c>
      <c r="D11" s="47">
        <v>57.1</v>
      </c>
      <c r="E11" s="48">
        <v>0</v>
      </c>
      <c r="F11" s="50">
        <f t="shared" si="0"/>
        <v>57.1</v>
      </c>
      <c r="G11" s="47">
        <v>49.7</v>
      </c>
      <c r="H11" s="49">
        <v>0</v>
      </c>
      <c r="I11" s="51">
        <f t="shared" si="1"/>
        <v>49.7</v>
      </c>
      <c r="J11" s="47">
        <v>17.399999999999999</v>
      </c>
      <c r="K11" s="49">
        <v>0</v>
      </c>
      <c r="L11" s="52">
        <f t="shared" si="2"/>
        <v>17.399999999999999</v>
      </c>
      <c r="M11" s="132">
        <v>-4</v>
      </c>
      <c r="N11" s="56">
        <f t="shared" si="3"/>
        <v>124.20000000000002</v>
      </c>
      <c r="O11" s="57">
        <f t="shared" si="4"/>
        <v>120.20000000000002</v>
      </c>
      <c r="P11" s="55">
        <f t="shared" si="5"/>
        <v>6.8400000000000176</v>
      </c>
      <c r="Q11" s="139">
        <v>16</v>
      </c>
    </row>
    <row r="12" spans="1:17">
      <c r="A12" s="45" t="s">
        <v>18</v>
      </c>
      <c r="B12" s="46">
        <v>21</v>
      </c>
      <c r="C12" s="136" t="s">
        <v>104</v>
      </c>
      <c r="D12" s="47">
        <v>59.9</v>
      </c>
      <c r="E12" s="48">
        <v>0</v>
      </c>
      <c r="F12" s="50">
        <f t="shared" si="0"/>
        <v>59.9</v>
      </c>
      <c r="G12" s="47">
        <v>56.3</v>
      </c>
      <c r="H12" s="49">
        <v>0</v>
      </c>
      <c r="I12" s="51">
        <f t="shared" si="1"/>
        <v>56.3</v>
      </c>
      <c r="J12" s="47">
        <v>19</v>
      </c>
      <c r="K12" s="49">
        <v>0</v>
      </c>
      <c r="L12" s="52">
        <f t="shared" si="2"/>
        <v>19</v>
      </c>
      <c r="M12" s="132">
        <v>-6</v>
      </c>
      <c r="N12" s="56">
        <f t="shared" si="3"/>
        <v>135.19999999999999</v>
      </c>
      <c r="O12" s="57">
        <f t="shared" si="4"/>
        <v>129.19999999999999</v>
      </c>
      <c r="P12" s="55">
        <f t="shared" si="5"/>
        <v>15.839999999999989</v>
      </c>
      <c r="Q12" s="139" t="s">
        <v>47</v>
      </c>
    </row>
    <row r="13" spans="1:17">
      <c r="A13" s="45" t="s">
        <v>19</v>
      </c>
      <c r="B13" s="46">
        <v>25</v>
      </c>
      <c r="C13" s="136" t="s">
        <v>82</v>
      </c>
      <c r="D13" s="47">
        <v>58.9</v>
      </c>
      <c r="E13" s="48">
        <v>2</v>
      </c>
      <c r="F13" s="50">
        <f t="shared" si="0"/>
        <v>60.9</v>
      </c>
      <c r="G13" s="47">
        <v>54.7</v>
      </c>
      <c r="H13" s="49">
        <v>0</v>
      </c>
      <c r="I13" s="51">
        <f t="shared" si="1"/>
        <v>54.7</v>
      </c>
      <c r="J13" s="47">
        <v>18.600000000000001</v>
      </c>
      <c r="K13" s="49">
        <v>0</v>
      </c>
      <c r="L13" s="52">
        <f t="shared" si="2"/>
        <v>18.600000000000001</v>
      </c>
      <c r="M13" s="132">
        <v>-4</v>
      </c>
      <c r="N13" s="56">
        <f t="shared" si="3"/>
        <v>134.19999999999999</v>
      </c>
      <c r="O13" s="57">
        <f t="shared" si="4"/>
        <v>130.19999999999999</v>
      </c>
      <c r="P13" s="55">
        <f t="shared" si="5"/>
        <v>16.839999999999989</v>
      </c>
      <c r="Q13" s="139" t="s">
        <v>47</v>
      </c>
    </row>
    <row r="14" spans="1:17">
      <c r="A14" s="45" t="s">
        <v>20</v>
      </c>
      <c r="B14" s="46">
        <v>16</v>
      </c>
      <c r="C14" s="136" t="s">
        <v>84</v>
      </c>
      <c r="D14" s="47">
        <v>59.7</v>
      </c>
      <c r="E14" s="48">
        <v>0</v>
      </c>
      <c r="F14" s="50">
        <f t="shared" si="0"/>
        <v>59.7</v>
      </c>
      <c r="G14" s="47">
        <v>53.4</v>
      </c>
      <c r="H14" s="49">
        <v>0</v>
      </c>
      <c r="I14" s="51">
        <f t="shared" si="1"/>
        <v>53.4</v>
      </c>
      <c r="J14" s="47">
        <v>23.1</v>
      </c>
      <c r="K14" s="49">
        <v>0</v>
      </c>
      <c r="L14" s="52">
        <f t="shared" si="2"/>
        <v>23.1</v>
      </c>
      <c r="M14" s="132">
        <v>-4</v>
      </c>
      <c r="N14" s="56">
        <f t="shared" si="3"/>
        <v>136.19999999999999</v>
      </c>
      <c r="O14" s="57">
        <f t="shared" si="4"/>
        <v>132.19999999999999</v>
      </c>
      <c r="P14" s="55">
        <f t="shared" si="5"/>
        <v>18.839999999999989</v>
      </c>
      <c r="Q14" s="139">
        <v>15</v>
      </c>
    </row>
    <row r="15" spans="1:17">
      <c r="A15" s="45" t="s">
        <v>21</v>
      </c>
      <c r="B15" s="46">
        <v>12</v>
      </c>
      <c r="C15" s="136" t="s">
        <v>83</v>
      </c>
      <c r="D15" s="47">
        <v>60.28</v>
      </c>
      <c r="E15" s="48">
        <v>0</v>
      </c>
      <c r="F15" s="50">
        <f t="shared" si="0"/>
        <v>60.28</v>
      </c>
      <c r="G15" s="47">
        <v>57.7</v>
      </c>
      <c r="H15" s="49">
        <v>0</v>
      </c>
      <c r="I15" s="51">
        <f t="shared" si="1"/>
        <v>57.7</v>
      </c>
      <c r="J15" s="47">
        <v>22.3</v>
      </c>
      <c r="K15" s="49">
        <v>0</v>
      </c>
      <c r="L15" s="52">
        <f t="shared" si="2"/>
        <v>22.3</v>
      </c>
      <c r="M15" s="132">
        <v>-6</v>
      </c>
      <c r="N15" s="56">
        <f t="shared" si="3"/>
        <v>140.28</v>
      </c>
      <c r="O15" s="57">
        <f t="shared" si="4"/>
        <v>134.28</v>
      </c>
      <c r="P15" s="55">
        <f t="shared" si="5"/>
        <v>20.92</v>
      </c>
      <c r="Q15" s="139">
        <v>14</v>
      </c>
    </row>
    <row r="16" spans="1:17">
      <c r="A16" s="45" t="s">
        <v>22</v>
      </c>
      <c r="B16" s="46">
        <v>18</v>
      </c>
      <c r="C16" s="136" t="s">
        <v>54</v>
      </c>
      <c r="D16" s="47">
        <v>66.599999999999994</v>
      </c>
      <c r="E16" s="48">
        <v>0</v>
      </c>
      <c r="F16" s="50">
        <f t="shared" si="0"/>
        <v>66.599999999999994</v>
      </c>
      <c r="G16" s="47">
        <v>55.2</v>
      </c>
      <c r="H16" s="49">
        <v>0</v>
      </c>
      <c r="I16" s="51">
        <f t="shared" si="1"/>
        <v>55.2</v>
      </c>
      <c r="J16" s="47">
        <v>20.2</v>
      </c>
      <c r="K16" s="49">
        <v>0</v>
      </c>
      <c r="L16" s="52">
        <f t="shared" si="2"/>
        <v>20.2</v>
      </c>
      <c r="M16" s="132">
        <v>-2</v>
      </c>
      <c r="N16" s="56">
        <f t="shared" si="3"/>
        <v>142</v>
      </c>
      <c r="O16" s="57">
        <f t="shared" si="4"/>
        <v>140</v>
      </c>
      <c r="P16" s="55">
        <f t="shared" si="5"/>
        <v>26.64</v>
      </c>
      <c r="Q16" s="139" t="s">
        <v>47</v>
      </c>
    </row>
    <row r="17" spans="1:17">
      <c r="A17" s="45" t="s">
        <v>23</v>
      </c>
      <c r="B17" s="46">
        <v>2</v>
      </c>
      <c r="C17" s="136" t="s">
        <v>85</v>
      </c>
      <c r="D17" s="47">
        <v>58.5</v>
      </c>
      <c r="E17" s="48">
        <v>2</v>
      </c>
      <c r="F17" s="50">
        <f t="shared" si="0"/>
        <v>60.5</v>
      </c>
      <c r="G17" s="47">
        <v>58.9</v>
      </c>
      <c r="H17" s="49">
        <v>0</v>
      </c>
      <c r="I17" s="51">
        <f t="shared" si="1"/>
        <v>58.9</v>
      </c>
      <c r="J17" s="47">
        <v>30.4</v>
      </c>
      <c r="K17" s="49">
        <v>0</v>
      </c>
      <c r="L17" s="52">
        <f t="shared" si="2"/>
        <v>30.4</v>
      </c>
      <c r="M17" s="132">
        <v>-4</v>
      </c>
      <c r="N17" s="56">
        <f t="shared" si="3"/>
        <v>149.80000000000001</v>
      </c>
      <c r="O17" s="57">
        <f t="shared" si="4"/>
        <v>145.80000000000001</v>
      </c>
      <c r="P17" s="55">
        <f t="shared" si="5"/>
        <v>32.440000000000012</v>
      </c>
      <c r="Q17" s="139">
        <v>13</v>
      </c>
    </row>
    <row r="18" spans="1:17">
      <c r="A18" s="45" t="s">
        <v>25</v>
      </c>
      <c r="B18" s="46">
        <v>23</v>
      </c>
      <c r="C18" s="136" t="s">
        <v>88</v>
      </c>
      <c r="D18" s="47">
        <v>67.7</v>
      </c>
      <c r="E18" s="48">
        <v>2</v>
      </c>
      <c r="F18" s="50">
        <f t="shared" si="0"/>
        <v>69.7</v>
      </c>
      <c r="G18" s="47">
        <v>56.6</v>
      </c>
      <c r="H18" s="49">
        <v>4</v>
      </c>
      <c r="I18" s="51">
        <f t="shared" si="1"/>
        <v>60.6</v>
      </c>
      <c r="J18" s="47">
        <v>20.2</v>
      </c>
      <c r="K18" s="49">
        <v>0</v>
      </c>
      <c r="L18" s="52">
        <f t="shared" si="2"/>
        <v>20.2</v>
      </c>
      <c r="M18" s="132">
        <v>-4</v>
      </c>
      <c r="N18" s="56">
        <f t="shared" si="3"/>
        <v>150.5</v>
      </c>
      <c r="O18" s="57">
        <f t="shared" si="4"/>
        <v>146.5</v>
      </c>
      <c r="P18" s="55">
        <f t="shared" si="5"/>
        <v>33.14</v>
      </c>
      <c r="Q18" s="139">
        <v>12</v>
      </c>
    </row>
    <row r="19" spans="1:17">
      <c r="A19" s="45" t="s">
        <v>26</v>
      </c>
      <c r="B19" s="46">
        <v>8</v>
      </c>
      <c r="C19" s="136" t="s">
        <v>86</v>
      </c>
      <c r="D19" s="47">
        <v>66.08</v>
      </c>
      <c r="E19" s="48">
        <v>2</v>
      </c>
      <c r="F19" s="50">
        <f t="shared" si="0"/>
        <v>68.08</v>
      </c>
      <c r="G19" s="47">
        <v>57.4</v>
      </c>
      <c r="H19" s="49">
        <v>0</v>
      </c>
      <c r="I19" s="51">
        <f t="shared" si="1"/>
        <v>57.4</v>
      </c>
      <c r="J19" s="47">
        <v>29.4</v>
      </c>
      <c r="K19" s="49">
        <v>0</v>
      </c>
      <c r="L19" s="52">
        <f t="shared" si="2"/>
        <v>29.4</v>
      </c>
      <c r="M19" s="132">
        <v>-6</v>
      </c>
      <c r="N19" s="56">
        <f t="shared" si="3"/>
        <v>154.88</v>
      </c>
      <c r="O19" s="57">
        <f t="shared" si="4"/>
        <v>148.88</v>
      </c>
      <c r="P19" s="55">
        <f t="shared" si="5"/>
        <v>35.519999999999996</v>
      </c>
      <c r="Q19" s="139">
        <v>11</v>
      </c>
    </row>
    <row r="20" spans="1:17">
      <c r="A20" s="45" t="s">
        <v>40</v>
      </c>
      <c r="B20" s="46">
        <v>19</v>
      </c>
      <c r="C20" s="136" t="s">
        <v>87</v>
      </c>
      <c r="D20" s="47">
        <v>71.8</v>
      </c>
      <c r="E20" s="48">
        <v>2</v>
      </c>
      <c r="F20" s="50">
        <f t="shared" si="0"/>
        <v>73.8</v>
      </c>
      <c r="G20" s="47">
        <v>58</v>
      </c>
      <c r="H20" s="49">
        <v>0</v>
      </c>
      <c r="I20" s="51">
        <f t="shared" si="1"/>
        <v>58</v>
      </c>
      <c r="J20" s="47">
        <v>23.3</v>
      </c>
      <c r="K20" s="49">
        <v>0</v>
      </c>
      <c r="L20" s="52">
        <f t="shared" si="2"/>
        <v>23.3</v>
      </c>
      <c r="M20" s="132">
        <v>-6</v>
      </c>
      <c r="N20" s="56">
        <f t="shared" si="3"/>
        <v>155.10000000000002</v>
      </c>
      <c r="O20" s="57">
        <f t="shared" si="4"/>
        <v>149.10000000000002</v>
      </c>
      <c r="P20" s="55">
        <f t="shared" si="5"/>
        <v>35.740000000000023</v>
      </c>
      <c r="Q20" s="139">
        <v>10</v>
      </c>
    </row>
    <row r="21" spans="1:17">
      <c r="A21" s="45" t="s">
        <v>41</v>
      </c>
      <c r="B21" s="46">
        <v>1</v>
      </c>
      <c r="C21" s="136" t="s">
        <v>89</v>
      </c>
      <c r="D21" s="47">
        <v>66</v>
      </c>
      <c r="E21" s="48">
        <v>0</v>
      </c>
      <c r="F21" s="50">
        <f t="shared" si="0"/>
        <v>66</v>
      </c>
      <c r="G21" s="47">
        <v>69.5</v>
      </c>
      <c r="H21" s="49">
        <v>0</v>
      </c>
      <c r="I21" s="51">
        <f t="shared" si="1"/>
        <v>69.5</v>
      </c>
      <c r="J21" s="47">
        <v>23.4</v>
      </c>
      <c r="K21" s="49">
        <v>0</v>
      </c>
      <c r="L21" s="52">
        <f t="shared" si="2"/>
        <v>23.4</v>
      </c>
      <c r="M21" s="132">
        <v>-4</v>
      </c>
      <c r="N21" s="56">
        <f t="shared" si="3"/>
        <v>158.9</v>
      </c>
      <c r="O21" s="57">
        <f t="shared" si="4"/>
        <v>154.9</v>
      </c>
      <c r="P21" s="55">
        <f t="shared" si="5"/>
        <v>41.540000000000006</v>
      </c>
      <c r="Q21" s="140">
        <v>9</v>
      </c>
    </row>
    <row r="22" spans="1:17" ht="15.75" customHeight="1">
      <c r="A22" s="45" t="s">
        <v>69</v>
      </c>
      <c r="B22" s="46">
        <v>13</v>
      </c>
      <c r="C22" s="136" t="s">
        <v>90</v>
      </c>
      <c r="D22" s="47">
        <v>71.400000000000006</v>
      </c>
      <c r="E22" s="48">
        <v>2</v>
      </c>
      <c r="F22" s="50">
        <f t="shared" si="0"/>
        <v>73.400000000000006</v>
      </c>
      <c r="G22" s="47">
        <v>66</v>
      </c>
      <c r="H22" s="49">
        <v>2</v>
      </c>
      <c r="I22" s="51">
        <f t="shared" si="1"/>
        <v>68</v>
      </c>
      <c r="J22" s="47">
        <v>29.8</v>
      </c>
      <c r="K22" s="49">
        <v>0</v>
      </c>
      <c r="L22" s="52">
        <f t="shared" si="2"/>
        <v>29.8</v>
      </c>
      <c r="M22" s="132">
        <v>-8</v>
      </c>
      <c r="N22" s="56">
        <f t="shared" si="3"/>
        <v>171.20000000000002</v>
      </c>
      <c r="O22" s="57">
        <f t="shared" si="4"/>
        <v>163.20000000000002</v>
      </c>
      <c r="P22" s="55">
        <f t="shared" si="5"/>
        <v>49.840000000000018</v>
      </c>
      <c r="Q22" s="139">
        <v>8</v>
      </c>
    </row>
    <row r="23" spans="1:17">
      <c r="A23" s="45" t="s">
        <v>70</v>
      </c>
      <c r="B23" s="46">
        <v>30</v>
      </c>
      <c r="C23" s="136" t="s">
        <v>91</v>
      </c>
      <c r="D23" s="47">
        <v>76.3</v>
      </c>
      <c r="E23" s="48">
        <v>0</v>
      </c>
      <c r="F23" s="50">
        <f t="shared" si="0"/>
        <v>76.3</v>
      </c>
      <c r="G23" s="47">
        <v>75.099999999999994</v>
      </c>
      <c r="H23" s="49">
        <v>0</v>
      </c>
      <c r="I23" s="51">
        <f t="shared" si="1"/>
        <v>75.099999999999994</v>
      </c>
      <c r="J23" s="47">
        <v>24.2</v>
      </c>
      <c r="K23" s="49">
        <v>0</v>
      </c>
      <c r="L23" s="52">
        <f t="shared" si="2"/>
        <v>24.2</v>
      </c>
      <c r="M23" s="132">
        <v>-8</v>
      </c>
      <c r="N23" s="56">
        <f t="shared" si="3"/>
        <v>175.59999999999997</v>
      </c>
      <c r="O23" s="57">
        <f t="shared" si="4"/>
        <v>167.59999999999997</v>
      </c>
      <c r="P23" s="55">
        <f t="shared" si="5"/>
        <v>54.239999999999966</v>
      </c>
      <c r="Q23" s="139">
        <v>7</v>
      </c>
    </row>
    <row r="24" spans="1:17">
      <c r="A24" s="45" t="s">
        <v>71</v>
      </c>
      <c r="B24" s="46">
        <v>26</v>
      </c>
      <c r="C24" s="136" t="s">
        <v>92</v>
      </c>
      <c r="D24" s="47">
        <v>74.3</v>
      </c>
      <c r="E24" s="48">
        <v>0</v>
      </c>
      <c r="F24" s="50">
        <f t="shared" si="0"/>
        <v>74.3</v>
      </c>
      <c r="G24" s="47">
        <v>76.099999999999994</v>
      </c>
      <c r="H24" s="49">
        <v>0</v>
      </c>
      <c r="I24" s="51">
        <f t="shared" si="1"/>
        <v>76.099999999999994</v>
      </c>
      <c r="J24" s="47">
        <v>39.799999999999997</v>
      </c>
      <c r="K24" s="49">
        <v>0</v>
      </c>
      <c r="L24" s="52">
        <f t="shared" si="2"/>
        <v>39.799999999999997</v>
      </c>
      <c r="M24" s="132">
        <v>-6</v>
      </c>
      <c r="N24" s="56">
        <f t="shared" si="3"/>
        <v>190.2</v>
      </c>
      <c r="O24" s="57">
        <f t="shared" si="4"/>
        <v>184.2</v>
      </c>
      <c r="P24" s="55">
        <f t="shared" si="5"/>
        <v>70.839999999999989</v>
      </c>
      <c r="Q24" s="139">
        <v>6</v>
      </c>
    </row>
    <row r="25" spans="1:17" ht="16" thickBot="1">
      <c r="A25" s="73" t="s">
        <v>72</v>
      </c>
      <c r="B25" s="74">
        <v>22</v>
      </c>
      <c r="C25" s="137" t="s">
        <v>93</v>
      </c>
      <c r="D25" s="75">
        <v>111.2</v>
      </c>
      <c r="E25" s="76">
        <v>0</v>
      </c>
      <c r="F25" s="78">
        <f t="shared" si="0"/>
        <v>111.2</v>
      </c>
      <c r="G25" s="75">
        <v>102.9</v>
      </c>
      <c r="H25" s="77">
        <v>0</v>
      </c>
      <c r="I25" s="79">
        <f t="shared" si="1"/>
        <v>102.9</v>
      </c>
      <c r="J25" s="75">
        <v>58.1</v>
      </c>
      <c r="K25" s="77">
        <v>0</v>
      </c>
      <c r="L25" s="80">
        <f t="shared" si="2"/>
        <v>58.1</v>
      </c>
      <c r="M25" s="134">
        <v>-8</v>
      </c>
      <c r="N25" s="81">
        <f t="shared" si="3"/>
        <v>272.20000000000005</v>
      </c>
      <c r="O25" s="82">
        <f t="shared" si="4"/>
        <v>264.20000000000005</v>
      </c>
      <c r="P25" s="83">
        <f t="shared" si="5"/>
        <v>150.84000000000003</v>
      </c>
      <c r="Q25" s="179">
        <v>5</v>
      </c>
    </row>
    <row r="26" spans="1:17" ht="22" thickBot="1">
      <c r="A26" s="190" t="s">
        <v>107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</row>
    <row r="27" spans="1:17" ht="15.75" customHeight="1">
      <c r="A27" s="182" t="s">
        <v>0</v>
      </c>
      <c r="B27" s="27" t="s">
        <v>1</v>
      </c>
      <c r="C27" s="184" t="s">
        <v>27</v>
      </c>
      <c r="D27" s="195" t="s">
        <v>4</v>
      </c>
      <c r="E27" s="196"/>
      <c r="F27" s="197"/>
      <c r="G27" s="198" t="s">
        <v>110</v>
      </c>
      <c r="H27" s="199"/>
      <c r="I27" s="200"/>
      <c r="J27" s="195" t="s">
        <v>111</v>
      </c>
      <c r="K27" s="196"/>
      <c r="L27" s="197"/>
      <c r="M27" s="58" t="s">
        <v>28</v>
      </c>
      <c r="N27" s="201" t="s">
        <v>29</v>
      </c>
      <c r="O27" s="206" t="s">
        <v>75</v>
      </c>
      <c r="P27" s="208" t="s">
        <v>12</v>
      </c>
      <c r="Q27" s="193" t="s">
        <v>76</v>
      </c>
    </row>
    <row r="28" spans="1:17" ht="27" thickBot="1">
      <c r="A28" s="203"/>
      <c r="B28" s="29" t="s">
        <v>7</v>
      </c>
      <c r="C28" s="204"/>
      <c r="D28" s="59" t="s">
        <v>8</v>
      </c>
      <c r="E28" s="32" t="s">
        <v>30</v>
      </c>
      <c r="F28" s="59" t="s">
        <v>32</v>
      </c>
      <c r="G28" s="59" t="s">
        <v>8</v>
      </c>
      <c r="H28" s="32" t="s">
        <v>30</v>
      </c>
      <c r="I28" s="59" t="s">
        <v>32</v>
      </c>
      <c r="J28" s="60" t="s">
        <v>8</v>
      </c>
      <c r="K28" s="32" t="s">
        <v>30</v>
      </c>
      <c r="L28" s="59" t="s">
        <v>32</v>
      </c>
      <c r="M28" s="61" t="s">
        <v>31</v>
      </c>
      <c r="N28" s="205"/>
      <c r="O28" s="207"/>
      <c r="P28" s="209"/>
      <c r="Q28" s="210"/>
    </row>
    <row r="29" spans="1:17" ht="16">
      <c r="A29" s="62" t="s">
        <v>13</v>
      </c>
      <c r="B29" s="63">
        <v>24</v>
      </c>
      <c r="C29" s="135" t="s">
        <v>80</v>
      </c>
      <c r="D29" s="36">
        <v>55.9</v>
      </c>
      <c r="E29" s="38">
        <v>0</v>
      </c>
      <c r="F29" s="39">
        <f t="shared" ref="F29:F37" si="6">D29+E29</f>
        <v>55.9</v>
      </c>
      <c r="G29" s="36">
        <v>51</v>
      </c>
      <c r="H29" s="38">
        <v>0</v>
      </c>
      <c r="I29" s="40">
        <f t="shared" ref="I29:I37" si="7">G29+H29</f>
        <v>51</v>
      </c>
      <c r="J29" s="64">
        <v>18.2</v>
      </c>
      <c r="K29" s="38">
        <v>0</v>
      </c>
      <c r="L29" s="41">
        <f t="shared" ref="L29:L37" si="8">J29+K29</f>
        <v>18.2</v>
      </c>
      <c r="M29" s="144">
        <v>-2</v>
      </c>
      <c r="N29" s="42">
        <f t="shared" ref="N29:N37" si="9">SUM(F29,I29,L29)</f>
        <v>125.10000000000001</v>
      </c>
      <c r="O29" s="43">
        <f t="shared" ref="O29:O37" si="10">M29+N29</f>
        <v>123.10000000000001</v>
      </c>
      <c r="P29" s="44">
        <f>O29-$O$29</f>
        <v>0</v>
      </c>
      <c r="Q29" s="141">
        <v>20</v>
      </c>
    </row>
    <row r="30" spans="1:17" ht="16">
      <c r="A30" s="65" t="s">
        <v>14</v>
      </c>
      <c r="B30" s="66">
        <v>4</v>
      </c>
      <c r="C30" s="136" t="s">
        <v>81</v>
      </c>
      <c r="D30" s="47">
        <v>59.15</v>
      </c>
      <c r="E30" s="49">
        <v>0</v>
      </c>
      <c r="F30" s="50">
        <f t="shared" si="6"/>
        <v>59.15</v>
      </c>
      <c r="G30" s="47">
        <v>54.6</v>
      </c>
      <c r="H30" s="49">
        <v>0</v>
      </c>
      <c r="I30" s="51">
        <f t="shared" si="7"/>
        <v>54.6</v>
      </c>
      <c r="J30" s="67">
        <v>21.7</v>
      </c>
      <c r="K30" s="49">
        <v>0</v>
      </c>
      <c r="L30" s="52">
        <f t="shared" si="8"/>
        <v>21.7</v>
      </c>
      <c r="M30" s="132">
        <v>-4</v>
      </c>
      <c r="N30" s="68">
        <f t="shared" si="9"/>
        <v>135.44999999999999</v>
      </c>
      <c r="O30" s="54">
        <f t="shared" si="10"/>
        <v>131.44999999999999</v>
      </c>
      <c r="P30" s="55">
        <f t="shared" ref="P30:P37" si="11">O30-$O$29</f>
        <v>8.3499999999999801</v>
      </c>
      <c r="Q30" s="142">
        <v>19</v>
      </c>
    </row>
    <row r="31" spans="1:17" ht="16">
      <c r="A31" s="65" t="s">
        <v>15</v>
      </c>
      <c r="B31" s="66">
        <v>11</v>
      </c>
      <c r="C31" s="136" t="s">
        <v>84</v>
      </c>
      <c r="D31" s="47">
        <v>67.22</v>
      </c>
      <c r="E31" s="49">
        <v>0</v>
      </c>
      <c r="F31" s="50">
        <f t="shared" si="6"/>
        <v>67.22</v>
      </c>
      <c r="G31" s="47">
        <v>50.2</v>
      </c>
      <c r="H31" s="49">
        <v>0</v>
      </c>
      <c r="I31" s="51">
        <f t="shared" si="7"/>
        <v>50.2</v>
      </c>
      <c r="J31" s="67">
        <v>18.7</v>
      </c>
      <c r="K31" s="49">
        <v>0</v>
      </c>
      <c r="L31" s="52">
        <f t="shared" si="8"/>
        <v>18.7</v>
      </c>
      <c r="M31" s="133">
        <v>-4</v>
      </c>
      <c r="N31" s="68">
        <f t="shared" si="9"/>
        <v>136.12</v>
      </c>
      <c r="O31" s="54">
        <f t="shared" si="10"/>
        <v>132.12</v>
      </c>
      <c r="P31" s="55">
        <f t="shared" si="11"/>
        <v>9.019999999999996</v>
      </c>
      <c r="Q31" s="142">
        <v>18</v>
      </c>
    </row>
    <row r="32" spans="1:17" ht="16">
      <c r="A32" s="65" t="s">
        <v>16</v>
      </c>
      <c r="B32" s="66">
        <v>31</v>
      </c>
      <c r="C32" s="136" t="s">
        <v>54</v>
      </c>
      <c r="D32" s="47">
        <v>63.6</v>
      </c>
      <c r="E32" s="49">
        <v>0</v>
      </c>
      <c r="F32" s="50">
        <f t="shared" si="6"/>
        <v>63.6</v>
      </c>
      <c r="G32" s="47">
        <v>55.8</v>
      </c>
      <c r="H32" s="49">
        <v>2</v>
      </c>
      <c r="I32" s="51">
        <f t="shared" si="7"/>
        <v>57.8</v>
      </c>
      <c r="J32" s="67">
        <v>19.8</v>
      </c>
      <c r="K32" s="49">
        <v>0</v>
      </c>
      <c r="L32" s="52">
        <f t="shared" si="8"/>
        <v>19.8</v>
      </c>
      <c r="M32" s="132">
        <v>-4</v>
      </c>
      <c r="N32" s="68">
        <f t="shared" si="9"/>
        <v>141.20000000000002</v>
      </c>
      <c r="O32" s="54">
        <f t="shared" si="10"/>
        <v>137.20000000000002</v>
      </c>
      <c r="P32" s="55">
        <f t="shared" si="11"/>
        <v>14.100000000000009</v>
      </c>
      <c r="Q32" s="142" t="s">
        <v>47</v>
      </c>
    </row>
    <row r="33" spans="1:18" ht="16">
      <c r="A33" s="65" t="s">
        <v>17</v>
      </c>
      <c r="B33" s="66">
        <v>7</v>
      </c>
      <c r="C33" s="136" t="s">
        <v>94</v>
      </c>
      <c r="D33" s="47">
        <v>70.2</v>
      </c>
      <c r="E33" s="49">
        <v>2</v>
      </c>
      <c r="F33" s="50">
        <f t="shared" si="6"/>
        <v>72.2</v>
      </c>
      <c r="G33" s="47">
        <v>62.3</v>
      </c>
      <c r="H33" s="49">
        <v>0</v>
      </c>
      <c r="I33" s="51">
        <f t="shared" si="7"/>
        <v>62.3</v>
      </c>
      <c r="J33" s="67">
        <v>20.5</v>
      </c>
      <c r="K33" s="49">
        <v>0</v>
      </c>
      <c r="L33" s="52">
        <f t="shared" si="8"/>
        <v>20.5</v>
      </c>
      <c r="M33" s="132">
        <v>-6</v>
      </c>
      <c r="N33" s="68">
        <f t="shared" si="9"/>
        <v>155</v>
      </c>
      <c r="O33" s="54">
        <f t="shared" si="10"/>
        <v>149</v>
      </c>
      <c r="P33" s="55">
        <f t="shared" si="11"/>
        <v>25.899999999999991</v>
      </c>
      <c r="Q33" s="142">
        <v>17</v>
      </c>
    </row>
    <row r="34" spans="1:18" ht="16">
      <c r="A34" s="65" t="s">
        <v>18</v>
      </c>
      <c r="B34" s="66">
        <v>27</v>
      </c>
      <c r="C34" s="136" t="s">
        <v>95</v>
      </c>
      <c r="D34" s="47">
        <v>64.2</v>
      </c>
      <c r="E34" s="49">
        <v>4</v>
      </c>
      <c r="F34" s="50">
        <f t="shared" si="6"/>
        <v>68.2</v>
      </c>
      <c r="G34" s="47">
        <v>59</v>
      </c>
      <c r="H34" s="49">
        <v>0</v>
      </c>
      <c r="I34" s="51">
        <f t="shared" si="7"/>
        <v>59</v>
      </c>
      <c r="J34" s="67">
        <v>40.200000000000003</v>
      </c>
      <c r="K34" s="49">
        <v>0</v>
      </c>
      <c r="L34" s="52">
        <f t="shared" si="8"/>
        <v>40.200000000000003</v>
      </c>
      <c r="M34" s="133">
        <v>-6</v>
      </c>
      <c r="N34" s="68">
        <f t="shared" si="9"/>
        <v>167.4</v>
      </c>
      <c r="O34" s="54">
        <f t="shared" si="10"/>
        <v>161.4</v>
      </c>
      <c r="P34" s="55">
        <f t="shared" si="11"/>
        <v>38.299999999999997</v>
      </c>
      <c r="Q34" s="142">
        <v>16</v>
      </c>
    </row>
    <row r="35" spans="1:18" ht="16">
      <c r="A35" s="65" t="s">
        <v>19</v>
      </c>
      <c r="B35" s="66">
        <v>20</v>
      </c>
      <c r="C35" s="136" t="s">
        <v>96</v>
      </c>
      <c r="D35" s="47">
        <v>81</v>
      </c>
      <c r="E35" s="49">
        <v>2</v>
      </c>
      <c r="F35" s="50">
        <f t="shared" si="6"/>
        <v>83</v>
      </c>
      <c r="G35" s="47">
        <v>71.3</v>
      </c>
      <c r="H35" s="49">
        <v>0</v>
      </c>
      <c r="I35" s="51">
        <f t="shared" si="7"/>
        <v>71.3</v>
      </c>
      <c r="J35" s="67">
        <v>28.7</v>
      </c>
      <c r="K35" s="49">
        <v>0</v>
      </c>
      <c r="L35" s="52">
        <f t="shared" si="8"/>
        <v>28.7</v>
      </c>
      <c r="M35" s="132">
        <v>-6</v>
      </c>
      <c r="N35" s="68">
        <f t="shared" si="9"/>
        <v>183</v>
      </c>
      <c r="O35" s="54">
        <f t="shared" si="10"/>
        <v>177</v>
      </c>
      <c r="P35" s="55">
        <f t="shared" si="11"/>
        <v>53.899999999999991</v>
      </c>
      <c r="Q35" s="142">
        <v>15</v>
      </c>
    </row>
    <row r="36" spans="1:18" ht="16">
      <c r="A36" s="65" t="s">
        <v>20</v>
      </c>
      <c r="B36" s="66">
        <v>10</v>
      </c>
      <c r="C36" s="136" t="s">
        <v>97</v>
      </c>
      <c r="D36" s="47">
        <v>87.6</v>
      </c>
      <c r="E36" s="49">
        <v>2</v>
      </c>
      <c r="F36" s="50">
        <f t="shared" si="6"/>
        <v>89.6</v>
      </c>
      <c r="G36" s="47">
        <v>73</v>
      </c>
      <c r="H36" s="49">
        <v>0</v>
      </c>
      <c r="I36" s="51">
        <f t="shared" si="7"/>
        <v>73</v>
      </c>
      <c r="J36" s="67">
        <v>28.3</v>
      </c>
      <c r="K36" s="49">
        <v>0</v>
      </c>
      <c r="L36" s="52">
        <f t="shared" si="8"/>
        <v>28.3</v>
      </c>
      <c r="M36" s="132">
        <v>-6</v>
      </c>
      <c r="N36" s="68">
        <f t="shared" si="9"/>
        <v>190.9</v>
      </c>
      <c r="O36" s="54">
        <f t="shared" si="10"/>
        <v>184.9</v>
      </c>
      <c r="P36" s="55">
        <f t="shared" si="11"/>
        <v>61.8</v>
      </c>
      <c r="Q36" s="142">
        <v>14</v>
      </c>
    </row>
    <row r="37" spans="1:18" ht="17" thickBot="1">
      <c r="A37" s="84" t="s">
        <v>21</v>
      </c>
      <c r="B37" s="85">
        <v>9</v>
      </c>
      <c r="C37" s="137" t="s">
        <v>83</v>
      </c>
      <c r="D37" s="75">
        <v>66.599999999999994</v>
      </c>
      <c r="E37" s="77">
        <v>2</v>
      </c>
      <c r="F37" s="78">
        <f t="shared" si="6"/>
        <v>68.599999999999994</v>
      </c>
      <c r="G37" s="75">
        <v>105.9</v>
      </c>
      <c r="H37" s="77">
        <v>0</v>
      </c>
      <c r="I37" s="79">
        <f t="shared" si="7"/>
        <v>105.9</v>
      </c>
      <c r="J37" s="86">
        <v>39.700000000000003</v>
      </c>
      <c r="K37" s="77">
        <v>0</v>
      </c>
      <c r="L37" s="80">
        <f t="shared" si="8"/>
        <v>39.700000000000003</v>
      </c>
      <c r="M37" s="134">
        <v>-6</v>
      </c>
      <c r="N37" s="87">
        <f t="shared" si="9"/>
        <v>214.2</v>
      </c>
      <c r="O37" s="88">
        <f t="shared" si="10"/>
        <v>208.2</v>
      </c>
      <c r="P37" s="83">
        <f t="shared" si="11"/>
        <v>85.09999999999998</v>
      </c>
      <c r="Q37" s="143">
        <v>13</v>
      </c>
    </row>
    <row r="39" spans="1:18">
      <c r="C39" s="130" t="s">
        <v>103</v>
      </c>
    </row>
    <row r="40" spans="1:18" ht="16">
      <c r="K40" s="145"/>
      <c r="L40" s="145" t="s">
        <v>105</v>
      </c>
      <c r="M40" s="145"/>
      <c r="N40" s="145"/>
      <c r="O40" s="145"/>
      <c r="P40" s="145"/>
      <c r="Q40" s="145"/>
      <c r="R40" s="146"/>
    </row>
  </sheetData>
  <sortState xmlns:xlrd2="http://schemas.microsoft.com/office/spreadsheetml/2017/richdata2" ref="B29:O37">
    <sortCondition ref="O29:O37"/>
  </sortState>
  <mergeCells count="23">
    <mergeCell ref="A26:Q26"/>
    <mergeCell ref="A27:A28"/>
    <mergeCell ref="C27:C28"/>
    <mergeCell ref="D27:F27"/>
    <mergeCell ref="G27:I27"/>
    <mergeCell ref="J27:L27"/>
    <mergeCell ref="N27:N28"/>
    <mergeCell ref="O27:O28"/>
    <mergeCell ref="P27:P28"/>
    <mergeCell ref="Q27:Q28"/>
    <mergeCell ref="O5:O6"/>
    <mergeCell ref="A5:A6"/>
    <mergeCell ref="C5:C6"/>
    <mergeCell ref="A1:Q1"/>
    <mergeCell ref="A2:Q2"/>
    <mergeCell ref="A3:Q3"/>
    <mergeCell ref="A4:Q4"/>
    <mergeCell ref="P5:P6"/>
    <mergeCell ref="Q5:Q6"/>
    <mergeCell ref="D5:F5"/>
    <mergeCell ref="G5:I5"/>
    <mergeCell ref="J5:L5"/>
    <mergeCell ref="N5:N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3"/>
  <sheetViews>
    <sheetView zoomScaleNormal="100" workbookViewId="0">
      <selection activeCell="L18" sqref="L18"/>
    </sheetView>
  </sheetViews>
  <sheetFormatPr baseColWidth="10" defaultColWidth="8.83203125" defaultRowHeight="15"/>
  <cols>
    <col min="1" max="1" width="7.1640625" customWidth="1"/>
    <col min="2" max="2" width="4.33203125" customWidth="1"/>
    <col min="3" max="3" width="6.1640625" customWidth="1"/>
    <col min="4" max="4" width="24.5" bestFit="1" customWidth="1"/>
    <col min="5" max="5" width="8.1640625" customWidth="1"/>
    <col min="10" max="10" width="5.5" customWidth="1"/>
  </cols>
  <sheetData>
    <row r="1" spans="2:11" ht="16">
      <c r="B1" s="1"/>
      <c r="C1" s="2"/>
      <c r="D1" s="3"/>
      <c r="E1" s="4"/>
      <c r="F1" s="2"/>
      <c r="G1" s="5"/>
      <c r="H1" s="6"/>
      <c r="I1" s="2"/>
    </row>
    <row r="2" spans="2:11" ht="16">
      <c r="B2" s="234" t="s">
        <v>49</v>
      </c>
      <c r="C2" s="234"/>
      <c r="D2" s="234"/>
      <c r="E2" s="234"/>
      <c r="F2" s="234"/>
      <c r="G2" s="234"/>
      <c r="H2" s="234"/>
      <c r="I2" s="234"/>
    </row>
    <row r="3" spans="2:11" ht="16">
      <c r="B3" s="128"/>
      <c r="C3" s="128"/>
      <c r="D3" s="234" t="s">
        <v>128</v>
      </c>
      <c r="E3" s="234"/>
      <c r="F3" s="234"/>
      <c r="G3" s="234"/>
      <c r="H3" s="234"/>
      <c r="I3" s="234"/>
      <c r="J3" s="234"/>
      <c r="K3" s="234"/>
    </row>
    <row r="4" spans="2:11" ht="16">
      <c r="B4" s="235" t="s">
        <v>129</v>
      </c>
      <c r="C4" s="235"/>
      <c r="D4" s="235"/>
      <c r="E4" s="235"/>
      <c r="F4" s="235"/>
      <c r="G4" s="235"/>
      <c r="H4" s="235"/>
      <c r="I4" s="235"/>
    </row>
    <row r="5" spans="2:11" ht="17" thickBot="1">
      <c r="B5" s="236" t="s">
        <v>130</v>
      </c>
      <c r="C5" s="236"/>
      <c r="D5" s="236"/>
      <c r="E5" s="236"/>
      <c r="F5" s="236"/>
      <c r="G5" s="236"/>
      <c r="H5" s="236"/>
      <c r="I5" s="236"/>
    </row>
    <row r="6" spans="2:11" ht="16" thickBot="1">
      <c r="B6" s="248" t="s">
        <v>33</v>
      </c>
      <c r="C6" s="249"/>
      <c r="D6" s="249"/>
      <c r="E6" s="249"/>
      <c r="F6" s="249"/>
      <c r="G6" s="249"/>
      <c r="H6" s="249"/>
      <c r="I6" s="249"/>
      <c r="J6" s="250"/>
    </row>
    <row r="7" spans="2:11">
      <c r="B7" s="237" t="s">
        <v>0</v>
      </c>
      <c r="C7" s="240" t="s">
        <v>34</v>
      </c>
      <c r="D7" s="243" t="s">
        <v>131</v>
      </c>
      <c r="E7" s="246" t="s">
        <v>35</v>
      </c>
      <c r="F7" s="246"/>
      <c r="G7" s="246"/>
      <c r="H7" s="246"/>
      <c r="I7" s="247"/>
      <c r="J7" s="25"/>
    </row>
    <row r="8" spans="2:11">
      <c r="B8" s="238"/>
      <c r="C8" s="241"/>
      <c r="D8" s="244"/>
      <c r="E8" s="241" t="s">
        <v>36</v>
      </c>
      <c r="F8" s="241" t="s">
        <v>30</v>
      </c>
      <c r="G8" s="241" t="s">
        <v>37</v>
      </c>
      <c r="H8" s="251" t="s">
        <v>135</v>
      </c>
      <c r="I8" s="253" t="s">
        <v>38</v>
      </c>
      <c r="J8" s="26" t="s">
        <v>28</v>
      </c>
    </row>
    <row r="9" spans="2:11" ht="16" thickBot="1">
      <c r="B9" s="239"/>
      <c r="C9" s="242"/>
      <c r="D9" s="245"/>
      <c r="E9" s="242"/>
      <c r="F9" s="242"/>
      <c r="G9" s="242"/>
      <c r="H9" s="252"/>
      <c r="I9" s="254"/>
      <c r="J9" s="25"/>
    </row>
    <row r="10" spans="2:11" ht="16" thickBot="1">
      <c r="B10" s="231" t="s">
        <v>112</v>
      </c>
      <c r="C10" s="232"/>
      <c r="D10" s="232"/>
      <c r="E10" s="232"/>
      <c r="F10" s="232"/>
      <c r="G10" s="232"/>
      <c r="H10" s="232"/>
      <c r="I10" s="232"/>
      <c r="J10" s="233"/>
    </row>
    <row r="11" spans="2:11">
      <c r="B11" s="19" t="s">
        <v>13</v>
      </c>
      <c r="C11" s="20">
        <v>4</v>
      </c>
      <c r="D11" s="172" t="s">
        <v>98</v>
      </c>
      <c r="E11" s="89">
        <v>48.3</v>
      </c>
      <c r="F11" s="22">
        <v>10</v>
      </c>
      <c r="G11" s="21">
        <f>SUM(E11:F11)</f>
        <v>58.3</v>
      </c>
      <c r="H11" s="23">
        <v>1000</v>
      </c>
      <c r="I11" s="24">
        <f>SUM(H11-G11)</f>
        <v>941.7</v>
      </c>
      <c r="J11" s="174">
        <v>10</v>
      </c>
    </row>
    <row r="12" spans="2:11">
      <c r="B12" s="11" t="s">
        <v>14</v>
      </c>
      <c r="C12" s="7">
        <v>11</v>
      </c>
      <c r="D12" s="173" t="s">
        <v>99</v>
      </c>
      <c r="E12" s="90">
        <v>75.2</v>
      </c>
      <c r="F12" s="9">
        <v>0</v>
      </c>
      <c r="G12" s="8">
        <f>SUM(E12:F12)</f>
        <v>75.2</v>
      </c>
      <c r="H12" s="10">
        <v>1000</v>
      </c>
      <c r="I12" s="17">
        <f>SUM(H12-G12)</f>
        <v>924.8</v>
      </c>
      <c r="J12" s="175">
        <v>9</v>
      </c>
    </row>
    <row r="13" spans="2:11">
      <c r="B13" s="11" t="s">
        <v>15</v>
      </c>
      <c r="C13" s="7">
        <v>7</v>
      </c>
      <c r="D13" s="173" t="s">
        <v>132</v>
      </c>
      <c r="E13" s="90">
        <v>61.4</v>
      </c>
      <c r="F13" s="9">
        <v>20</v>
      </c>
      <c r="G13" s="8">
        <f>SUM(E13:F13)</f>
        <v>81.400000000000006</v>
      </c>
      <c r="H13" s="10">
        <v>1000</v>
      </c>
      <c r="I13" s="17">
        <f>SUM(H13-G13)</f>
        <v>918.6</v>
      </c>
      <c r="J13" s="175">
        <v>8</v>
      </c>
    </row>
    <row r="14" spans="2:11">
      <c r="B14" s="69" t="s">
        <v>16</v>
      </c>
      <c r="C14" s="7">
        <v>9</v>
      </c>
      <c r="D14" s="173" t="s">
        <v>54</v>
      </c>
      <c r="E14" s="90">
        <v>75.5</v>
      </c>
      <c r="F14" s="9">
        <v>20</v>
      </c>
      <c r="G14" s="8">
        <f>SUM(E14:F14)</f>
        <v>95.5</v>
      </c>
      <c r="H14" s="10">
        <v>1000</v>
      </c>
      <c r="I14" s="17">
        <f>SUM(H14-G14)</f>
        <v>904.5</v>
      </c>
      <c r="J14" s="176" t="s">
        <v>47</v>
      </c>
    </row>
    <row r="15" spans="2:11" ht="16" thickBot="1">
      <c r="B15" s="12" t="s">
        <v>17</v>
      </c>
      <c r="C15" s="7">
        <v>2</v>
      </c>
      <c r="D15" s="173" t="s">
        <v>133</v>
      </c>
      <c r="E15" s="90">
        <v>104.3</v>
      </c>
      <c r="F15" s="9">
        <v>15</v>
      </c>
      <c r="G15" s="14">
        <f>SUM(E15:F15)</f>
        <v>119.3</v>
      </c>
      <c r="H15" s="16">
        <v>1000</v>
      </c>
      <c r="I15" s="18">
        <f>SUM(H15-G15)</f>
        <v>880.7</v>
      </c>
      <c r="J15" s="177">
        <v>7</v>
      </c>
    </row>
    <row r="16" spans="2:11" ht="16" thickBot="1">
      <c r="B16" s="228" t="s">
        <v>113</v>
      </c>
      <c r="C16" s="229"/>
      <c r="D16" s="229"/>
      <c r="E16" s="229"/>
      <c r="F16" s="229"/>
      <c r="G16" s="229"/>
      <c r="H16" s="229"/>
      <c r="I16" s="229"/>
      <c r="J16" s="230"/>
    </row>
    <row r="17" spans="2:12">
      <c r="B17" s="19" t="s">
        <v>13</v>
      </c>
      <c r="C17" s="20">
        <v>3</v>
      </c>
      <c r="D17" s="20" t="s">
        <v>98</v>
      </c>
      <c r="E17" s="21">
        <v>50</v>
      </c>
      <c r="F17" s="22">
        <v>0</v>
      </c>
      <c r="G17" s="21">
        <f>SUM(E17:F17)</f>
        <v>50</v>
      </c>
      <c r="H17" s="23">
        <v>1000</v>
      </c>
      <c r="I17" s="24">
        <f>SUM(H17-G17)</f>
        <v>950</v>
      </c>
      <c r="J17" s="174">
        <v>10</v>
      </c>
    </row>
    <row r="18" spans="2:12">
      <c r="B18" s="11" t="s">
        <v>14</v>
      </c>
      <c r="C18" s="7">
        <v>8</v>
      </c>
      <c r="D18" s="7" t="s">
        <v>100</v>
      </c>
      <c r="E18" s="8">
        <v>57.7</v>
      </c>
      <c r="F18" s="9">
        <v>10</v>
      </c>
      <c r="G18" s="8">
        <f>SUM(E18:F18)</f>
        <v>67.7</v>
      </c>
      <c r="H18" s="10">
        <v>1000</v>
      </c>
      <c r="I18" s="17">
        <f>SUM(H18-G18)</f>
        <v>932.3</v>
      </c>
      <c r="J18" s="175">
        <v>9</v>
      </c>
    </row>
    <row r="19" spans="2:12">
      <c r="B19" s="11" t="s">
        <v>15</v>
      </c>
      <c r="C19" s="7">
        <v>10</v>
      </c>
      <c r="D19" s="7" t="s">
        <v>44</v>
      </c>
      <c r="E19" s="8">
        <v>65.099999999999994</v>
      </c>
      <c r="F19" s="9">
        <v>15</v>
      </c>
      <c r="G19" s="8">
        <f>SUM(E19:F19)</f>
        <v>80.099999999999994</v>
      </c>
      <c r="H19" s="10">
        <v>1000</v>
      </c>
      <c r="I19" s="17">
        <f>SUM(H19-G19)</f>
        <v>919.9</v>
      </c>
      <c r="J19" s="175">
        <v>8</v>
      </c>
    </row>
    <row r="20" spans="2:12">
      <c r="B20" s="69" t="s">
        <v>16</v>
      </c>
      <c r="C20" s="70">
        <v>6</v>
      </c>
      <c r="D20" s="70" t="s">
        <v>101</v>
      </c>
      <c r="E20" s="71">
        <v>62.9</v>
      </c>
      <c r="F20" s="72">
        <v>20</v>
      </c>
      <c r="G20" s="8">
        <f>SUM(E20:F20)</f>
        <v>82.9</v>
      </c>
      <c r="H20" s="10">
        <v>1000</v>
      </c>
      <c r="I20" s="17">
        <f>SUM(H20-G20)</f>
        <v>917.1</v>
      </c>
      <c r="J20" s="176">
        <v>7</v>
      </c>
    </row>
    <row r="21" spans="2:12" ht="16" thickBot="1">
      <c r="B21" s="12" t="s">
        <v>17</v>
      </c>
      <c r="C21" s="13">
        <v>5</v>
      </c>
      <c r="D21" s="13" t="s">
        <v>45</v>
      </c>
      <c r="E21" s="14">
        <v>68.599999999999994</v>
      </c>
      <c r="F21" s="15">
        <v>15</v>
      </c>
      <c r="G21" s="14">
        <f>SUM(E21:F21)</f>
        <v>83.6</v>
      </c>
      <c r="H21" s="16">
        <v>1000</v>
      </c>
      <c r="I21" s="18">
        <f>SUM(H21-G21)</f>
        <v>916.4</v>
      </c>
      <c r="J21" s="177">
        <v>6</v>
      </c>
    </row>
    <row r="23" spans="2:12">
      <c r="F23" s="171" t="s">
        <v>134</v>
      </c>
      <c r="G23" s="171"/>
      <c r="H23" s="171"/>
      <c r="I23" s="171"/>
      <c r="J23" s="171"/>
      <c r="K23" s="171"/>
      <c r="L23" s="171"/>
    </row>
  </sheetData>
  <sortState xmlns:xlrd2="http://schemas.microsoft.com/office/spreadsheetml/2017/richdata2" ref="C16:I19">
    <sortCondition descending="1" ref="I16:I19"/>
  </sortState>
  <mergeCells count="16">
    <mergeCell ref="B16:J16"/>
    <mergeCell ref="B10:J10"/>
    <mergeCell ref="B2:I2"/>
    <mergeCell ref="B4:I4"/>
    <mergeCell ref="B5:I5"/>
    <mergeCell ref="B7:B9"/>
    <mergeCell ref="C7:C9"/>
    <mergeCell ref="D7:D9"/>
    <mergeCell ref="E7:I7"/>
    <mergeCell ref="E8:E9"/>
    <mergeCell ref="F8:F9"/>
    <mergeCell ref="B6:J6"/>
    <mergeCell ref="G8:G9"/>
    <mergeCell ref="H8:H9"/>
    <mergeCell ref="I8:I9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60AA9-9D6C-0547-B38E-A681BE3CE81F}">
  <dimension ref="A2:S75"/>
  <sheetViews>
    <sheetView workbookViewId="0">
      <selection activeCell="U37" sqref="U37"/>
    </sheetView>
  </sheetViews>
  <sheetFormatPr baseColWidth="10" defaultColWidth="7.5" defaultRowHeight="15"/>
  <cols>
    <col min="1" max="1" width="4.1640625" customWidth="1"/>
    <col min="2" max="2" width="4.5" customWidth="1"/>
    <col min="3" max="3" width="21.5" customWidth="1"/>
    <col min="4" max="8" width="4.83203125" customWidth="1"/>
    <col min="9" max="10" width="4.33203125" customWidth="1"/>
    <col min="11" max="11" width="4.6640625" customWidth="1"/>
    <col min="12" max="12" width="4.33203125" customWidth="1"/>
    <col min="13" max="15" width="4.6640625" customWidth="1"/>
    <col min="16" max="16" width="4.5" customWidth="1"/>
    <col min="17" max="17" width="3.83203125" customWidth="1"/>
    <col min="18" max="18" width="5.6640625" customWidth="1"/>
    <col min="19" max="19" width="9.5" bestFit="1" customWidth="1"/>
  </cols>
  <sheetData>
    <row r="2" spans="2:17">
      <c r="B2" s="458" t="s">
        <v>288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</row>
    <row r="3" spans="2:17" ht="12.75" customHeight="1"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2:17" ht="12.75" customHeight="1">
      <c r="B4" s="459"/>
      <c r="C4" s="460" t="s">
        <v>248</v>
      </c>
      <c r="D4" s="461" t="s">
        <v>289</v>
      </c>
      <c r="E4" s="462" t="s">
        <v>142</v>
      </c>
      <c r="F4" s="462" t="s">
        <v>290</v>
      </c>
      <c r="G4" s="462" t="s">
        <v>144</v>
      </c>
      <c r="H4" s="462" t="s">
        <v>145</v>
      </c>
      <c r="I4" s="461" t="s">
        <v>291</v>
      </c>
      <c r="J4" s="461" t="s">
        <v>292</v>
      </c>
      <c r="K4" s="461" t="s">
        <v>148</v>
      </c>
      <c r="L4" s="461" t="s">
        <v>149</v>
      </c>
      <c r="M4" s="461" t="s">
        <v>150</v>
      </c>
      <c r="N4" s="461" t="s">
        <v>293</v>
      </c>
      <c r="O4" s="461" t="s">
        <v>294</v>
      </c>
      <c r="P4" s="461" t="s">
        <v>295</v>
      </c>
      <c r="Q4" s="459"/>
    </row>
    <row r="5" spans="2:17" ht="12.75" customHeight="1">
      <c r="B5" s="463" t="s">
        <v>161</v>
      </c>
      <c r="C5" s="460"/>
      <c r="D5" s="464" t="s">
        <v>296</v>
      </c>
      <c r="E5" s="464"/>
      <c r="F5" s="464" t="s">
        <v>156</v>
      </c>
      <c r="G5" s="464" t="s">
        <v>297</v>
      </c>
      <c r="H5" s="465" t="s">
        <v>158</v>
      </c>
      <c r="I5" s="465" t="s">
        <v>156</v>
      </c>
      <c r="J5" s="465"/>
      <c r="K5" s="466"/>
      <c r="L5" s="467"/>
      <c r="M5" s="467" t="s">
        <v>160</v>
      </c>
      <c r="N5" s="467"/>
      <c r="O5" s="467"/>
      <c r="P5" s="467"/>
      <c r="Q5" s="463"/>
    </row>
    <row r="6" spans="2:17" ht="12.75" customHeight="1">
      <c r="B6" s="463" t="s">
        <v>166</v>
      </c>
      <c r="C6" s="460"/>
      <c r="D6" s="464"/>
      <c r="E6" s="464"/>
      <c r="F6" s="464" t="s">
        <v>161</v>
      </c>
      <c r="G6" s="464"/>
      <c r="H6" s="465" t="s">
        <v>163</v>
      </c>
      <c r="I6" s="465" t="s">
        <v>161</v>
      </c>
      <c r="J6" s="465"/>
      <c r="K6" s="467"/>
      <c r="L6" s="467"/>
      <c r="M6" s="467" t="s">
        <v>167</v>
      </c>
      <c r="N6" s="467"/>
      <c r="O6" s="467"/>
      <c r="P6" s="467"/>
      <c r="Q6" s="463"/>
    </row>
    <row r="7" spans="2:17" ht="12.75" customHeight="1">
      <c r="B7" s="463" t="s">
        <v>167</v>
      </c>
      <c r="C7" s="468" t="s">
        <v>298</v>
      </c>
      <c r="D7" s="464" t="s">
        <v>173</v>
      </c>
      <c r="E7" s="464" t="s">
        <v>155</v>
      </c>
      <c r="F7" s="464" t="s">
        <v>169</v>
      </c>
      <c r="G7" s="464" t="s">
        <v>156</v>
      </c>
      <c r="H7" s="465" t="s">
        <v>173</v>
      </c>
      <c r="I7" s="465" t="s">
        <v>169</v>
      </c>
      <c r="J7" s="465" t="s">
        <v>174</v>
      </c>
      <c r="K7" s="467" t="s">
        <v>159</v>
      </c>
      <c r="L7" s="467" t="s">
        <v>160</v>
      </c>
      <c r="M7" s="467" t="s">
        <v>163</v>
      </c>
      <c r="N7" s="467" t="s">
        <v>160</v>
      </c>
      <c r="O7" s="467" t="s">
        <v>161</v>
      </c>
      <c r="P7" s="467" t="s">
        <v>174</v>
      </c>
      <c r="Q7" s="463" t="s">
        <v>158</v>
      </c>
    </row>
    <row r="8" spans="2:17" ht="12.75" customHeight="1">
      <c r="B8" s="463" t="s">
        <v>163</v>
      </c>
      <c r="C8" s="468"/>
      <c r="D8" s="464" t="s">
        <v>299</v>
      </c>
      <c r="E8" s="464" t="s">
        <v>157</v>
      </c>
      <c r="F8" s="464" t="s">
        <v>158</v>
      </c>
      <c r="G8" s="464" t="s">
        <v>159</v>
      </c>
      <c r="H8" s="465" t="s">
        <v>164</v>
      </c>
      <c r="I8" s="465" t="s">
        <v>173</v>
      </c>
      <c r="J8" s="465" t="s">
        <v>155</v>
      </c>
      <c r="K8" s="467" t="s">
        <v>165</v>
      </c>
      <c r="L8" s="467" t="s">
        <v>166</v>
      </c>
      <c r="M8" s="467" t="s">
        <v>179</v>
      </c>
      <c r="N8" s="469" t="s">
        <v>180</v>
      </c>
      <c r="O8" s="469" t="s">
        <v>170</v>
      </c>
      <c r="P8" s="467" t="s">
        <v>165</v>
      </c>
      <c r="Q8" s="463" t="s">
        <v>166</v>
      </c>
    </row>
    <row r="9" spans="2:17" ht="12.75" customHeight="1">
      <c r="B9" s="463" t="s">
        <v>185</v>
      </c>
      <c r="C9" s="468"/>
      <c r="D9" s="464" t="s">
        <v>161</v>
      </c>
      <c r="E9" s="464" t="s">
        <v>167</v>
      </c>
      <c r="F9" s="464" t="s">
        <v>183</v>
      </c>
      <c r="G9" s="464" t="s">
        <v>163</v>
      </c>
      <c r="H9" s="465" t="s">
        <v>177</v>
      </c>
      <c r="I9" s="465" t="s">
        <v>157</v>
      </c>
      <c r="J9" s="465" t="s">
        <v>188</v>
      </c>
      <c r="K9" s="467" t="s">
        <v>176</v>
      </c>
      <c r="L9" s="467" t="s">
        <v>177</v>
      </c>
      <c r="M9" s="467" t="s">
        <v>166</v>
      </c>
      <c r="N9" s="467" t="s">
        <v>167</v>
      </c>
      <c r="O9" s="467" t="s">
        <v>161</v>
      </c>
      <c r="P9" s="467" t="s">
        <v>182</v>
      </c>
      <c r="Q9" s="463" t="s">
        <v>185</v>
      </c>
    </row>
    <row r="10" spans="2:17" ht="12.75" customHeight="1">
      <c r="B10" s="463" t="s">
        <v>164</v>
      </c>
      <c r="C10" s="468"/>
      <c r="D10" s="464" t="s">
        <v>159</v>
      </c>
      <c r="E10" s="464" t="s">
        <v>179</v>
      </c>
      <c r="F10" s="464" t="s">
        <v>156</v>
      </c>
      <c r="G10" s="464" t="s">
        <v>184</v>
      </c>
      <c r="H10" s="465" t="s">
        <v>166</v>
      </c>
      <c r="I10" s="465" t="s">
        <v>161</v>
      </c>
      <c r="J10" s="465" t="s">
        <v>158</v>
      </c>
      <c r="K10" s="467" t="s">
        <v>164</v>
      </c>
      <c r="L10" s="467" t="s">
        <v>157</v>
      </c>
      <c r="M10" s="467" t="s">
        <v>155</v>
      </c>
      <c r="N10" s="467" t="s">
        <v>175</v>
      </c>
      <c r="O10" s="467" t="s">
        <v>167</v>
      </c>
      <c r="P10" s="467" t="s">
        <v>163</v>
      </c>
      <c r="Q10" s="463" t="s">
        <v>183</v>
      </c>
    </row>
    <row r="11" spans="2:17" ht="12.75" customHeight="1">
      <c r="B11" s="463" t="s">
        <v>157</v>
      </c>
      <c r="C11" s="470" t="s">
        <v>300</v>
      </c>
      <c r="D11" s="464" t="s">
        <v>164</v>
      </c>
      <c r="E11" s="464" t="s">
        <v>188</v>
      </c>
      <c r="F11" s="464" t="s">
        <v>173</v>
      </c>
      <c r="G11" s="464" t="s">
        <v>175</v>
      </c>
      <c r="H11" s="465" t="s">
        <v>155</v>
      </c>
      <c r="I11" s="465" t="s">
        <v>159</v>
      </c>
      <c r="J11" s="465" t="s">
        <v>166</v>
      </c>
      <c r="K11" s="467" t="s">
        <v>155</v>
      </c>
      <c r="L11" s="467" t="s">
        <v>159</v>
      </c>
      <c r="M11" s="467" t="s">
        <v>179</v>
      </c>
      <c r="N11" s="467" t="s">
        <v>163</v>
      </c>
      <c r="O11" s="467" t="s">
        <v>163</v>
      </c>
      <c r="P11" s="467" t="s">
        <v>155</v>
      </c>
      <c r="Q11" s="463"/>
    </row>
    <row r="12" spans="2:17" ht="12.75" customHeight="1">
      <c r="B12" s="463"/>
      <c r="C12" s="470"/>
      <c r="D12" s="464" t="s">
        <v>176</v>
      </c>
      <c r="E12" s="464" t="s">
        <v>167</v>
      </c>
      <c r="F12" s="464" t="s">
        <v>167</v>
      </c>
      <c r="G12" s="464" t="s">
        <v>166</v>
      </c>
      <c r="H12" s="465" t="s">
        <v>189</v>
      </c>
      <c r="I12" s="465" t="s">
        <v>164</v>
      </c>
      <c r="J12" s="465" t="s">
        <v>301</v>
      </c>
      <c r="K12" s="467" t="s">
        <v>179</v>
      </c>
      <c r="L12" s="467" t="s">
        <v>157</v>
      </c>
      <c r="M12" s="467" t="s">
        <v>164</v>
      </c>
      <c r="N12" s="467"/>
      <c r="O12" s="467" t="s">
        <v>185</v>
      </c>
      <c r="P12" s="471" t="s">
        <v>163</v>
      </c>
      <c r="Q12" s="463"/>
    </row>
    <row r="13" spans="2:17" ht="13.5" customHeight="1">
      <c r="B13" s="463"/>
      <c r="C13" s="470"/>
      <c r="D13" s="464" t="s">
        <v>175</v>
      </c>
      <c r="E13" s="464"/>
      <c r="F13" s="464" t="s">
        <v>191</v>
      </c>
      <c r="G13" s="464" t="s">
        <v>184</v>
      </c>
      <c r="H13" s="465" t="s">
        <v>157</v>
      </c>
      <c r="I13" s="465" t="s">
        <v>189</v>
      </c>
      <c r="J13" s="465" t="s">
        <v>189</v>
      </c>
      <c r="K13" s="467" t="s">
        <v>188</v>
      </c>
      <c r="L13" s="467" t="s">
        <v>189</v>
      </c>
      <c r="M13" s="467" t="s">
        <v>189</v>
      </c>
      <c r="N13" s="467"/>
      <c r="O13" s="467"/>
      <c r="P13" s="471"/>
      <c r="Q13" s="463"/>
    </row>
    <row r="14" spans="2:17" ht="13.5" customHeight="1">
      <c r="B14" s="472"/>
      <c r="C14" s="470"/>
      <c r="D14" s="473" t="s">
        <v>163</v>
      </c>
      <c r="E14" s="473"/>
      <c r="F14" s="473"/>
      <c r="G14" s="473"/>
      <c r="H14" s="474"/>
      <c r="I14" s="474" t="s">
        <v>163</v>
      </c>
      <c r="J14" s="474" t="s">
        <v>157</v>
      </c>
      <c r="K14" s="475"/>
      <c r="L14" s="476"/>
      <c r="M14" s="476" t="s">
        <v>163</v>
      </c>
      <c r="N14" s="476"/>
      <c r="O14" s="476"/>
      <c r="P14" s="475"/>
      <c r="Q14" s="472"/>
    </row>
    <row r="15" spans="2:17">
      <c r="B15" s="477" t="s">
        <v>270</v>
      </c>
      <c r="C15" s="477"/>
      <c r="D15" s="478"/>
      <c r="E15" s="478"/>
      <c r="F15" s="478"/>
      <c r="G15" s="478"/>
      <c r="H15" s="478"/>
      <c r="I15" s="478"/>
      <c r="J15" s="478"/>
      <c r="K15" s="478"/>
      <c r="L15" s="478"/>
      <c r="M15" s="478"/>
      <c r="N15" s="478"/>
      <c r="O15" s="478"/>
      <c r="P15" s="478"/>
      <c r="Q15" s="477"/>
    </row>
    <row r="16" spans="2:17">
      <c r="B16" s="479" t="s">
        <v>13</v>
      </c>
      <c r="C16" s="480" t="s">
        <v>78</v>
      </c>
      <c r="D16" s="481">
        <v>20</v>
      </c>
      <c r="E16" s="481">
        <v>20</v>
      </c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2">
        <v>40</v>
      </c>
    </row>
    <row r="17" spans="2:19">
      <c r="B17" s="479" t="s">
        <v>14</v>
      </c>
      <c r="C17" s="480" t="s">
        <v>84</v>
      </c>
      <c r="D17" s="481">
        <v>19</v>
      </c>
      <c r="E17" s="481">
        <v>19</v>
      </c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1"/>
      <c r="Q17" s="482">
        <f>SUM(D17:P17)</f>
        <v>38</v>
      </c>
      <c r="S17" s="483"/>
    </row>
    <row r="18" spans="2:19">
      <c r="B18" s="479" t="s">
        <v>194</v>
      </c>
      <c r="C18" s="480" t="s">
        <v>85</v>
      </c>
      <c r="D18" s="481">
        <v>17</v>
      </c>
      <c r="E18" s="481">
        <v>17</v>
      </c>
      <c r="F18" s="481"/>
      <c r="G18" s="481"/>
      <c r="H18" s="481"/>
      <c r="I18" s="481"/>
      <c r="J18" s="481"/>
      <c r="K18" s="481"/>
      <c r="L18" s="481"/>
      <c r="M18" s="481"/>
      <c r="N18" s="481"/>
      <c r="O18" s="481"/>
      <c r="P18" s="481"/>
      <c r="Q18" s="482">
        <v>34</v>
      </c>
    </row>
    <row r="19" spans="2:19">
      <c r="B19" s="479" t="s">
        <v>16</v>
      </c>
      <c r="C19" s="480" t="s">
        <v>43</v>
      </c>
      <c r="D19" s="481">
        <v>16</v>
      </c>
      <c r="E19" s="481">
        <v>16</v>
      </c>
      <c r="F19" s="481"/>
      <c r="G19" s="481"/>
      <c r="H19" s="481"/>
      <c r="I19" s="481"/>
      <c r="J19" s="481"/>
      <c r="K19" s="481"/>
      <c r="L19" s="481"/>
      <c r="M19" s="481"/>
      <c r="N19" s="481"/>
      <c r="O19" s="481"/>
      <c r="P19" s="481"/>
      <c r="Q19" s="482">
        <v>32</v>
      </c>
    </row>
    <row r="20" spans="2:19">
      <c r="B20" s="479" t="s">
        <v>17</v>
      </c>
      <c r="C20" s="480" t="s">
        <v>80</v>
      </c>
      <c r="D20" s="481">
        <v>13</v>
      </c>
      <c r="E20" s="481">
        <v>18</v>
      </c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2">
        <v>31</v>
      </c>
    </row>
    <row r="21" spans="2:19">
      <c r="B21" s="479" t="s">
        <v>18</v>
      </c>
      <c r="C21" s="480" t="s">
        <v>77</v>
      </c>
      <c r="D21" s="481">
        <v>14</v>
      </c>
      <c r="E21" s="481">
        <v>15</v>
      </c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2">
        <v>29</v>
      </c>
    </row>
    <row r="22" spans="2:19">
      <c r="B22" s="472" t="s">
        <v>302</v>
      </c>
      <c r="C22" s="480" t="s">
        <v>303</v>
      </c>
      <c r="D22" s="481">
        <v>15</v>
      </c>
      <c r="E22" s="481">
        <v>12</v>
      </c>
      <c r="F22" s="481"/>
      <c r="G22" s="481"/>
      <c r="H22" s="481"/>
      <c r="I22" s="481"/>
      <c r="J22" s="481"/>
      <c r="K22" s="481"/>
      <c r="L22" s="481"/>
      <c r="M22" s="481"/>
      <c r="N22" s="481"/>
      <c r="O22" s="481"/>
      <c r="P22" s="481"/>
      <c r="Q22" s="484">
        <f>SUM(D22:P22)-K22</f>
        <v>27</v>
      </c>
    </row>
    <row r="23" spans="2:19">
      <c r="B23" s="472" t="s">
        <v>20</v>
      </c>
      <c r="C23" s="480" t="s">
        <v>42</v>
      </c>
      <c r="D23" s="481">
        <v>9</v>
      </c>
      <c r="E23" s="481">
        <v>13</v>
      </c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  <c r="Q23" s="484">
        <v>22</v>
      </c>
    </row>
    <row r="24" spans="2:19">
      <c r="B24" s="472" t="s">
        <v>304</v>
      </c>
      <c r="C24" s="480" t="s">
        <v>305</v>
      </c>
      <c r="D24" s="481">
        <v>11</v>
      </c>
      <c r="E24" s="481">
        <v>10</v>
      </c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  <c r="Q24" s="484">
        <f t="shared" ref="Q24:Q33" si="0">SUM(D24:P24)</f>
        <v>21</v>
      </c>
    </row>
    <row r="25" spans="2:19">
      <c r="B25" s="472" t="s">
        <v>22</v>
      </c>
      <c r="C25" s="485" t="s">
        <v>306</v>
      </c>
      <c r="D25" s="481">
        <v>10</v>
      </c>
      <c r="E25" s="481">
        <v>11</v>
      </c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  <c r="Q25" s="484">
        <f t="shared" si="0"/>
        <v>21</v>
      </c>
    </row>
    <row r="26" spans="2:19">
      <c r="B26" s="472" t="s">
        <v>23</v>
      </c>
      <c r="C26" s="480" t="s">
        <v>81</v>
      </c>
      <c r="D26" s="481">
        <v>18</v>
      </c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4">
        <v>18</v>
      </c>
    </row>
    <row r="27" spans="2:19">
      <c r="B27" s="472" t="s">
        <v>25</v>
      </c>
      <c r="C27" s="480" t="s">
        <v>88</v>
      </c>
      <c r="D27" s="481">
        <v>7</v>
      </c>
      <c r="E27" s="481">
        <v>9</v>
      </c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  <c r="Q27" s="484">
        <v>16</v>
      </c>
    </row>
    <row r="28" spans="2:19">
      <c r="B28" s="472" t="s">
        <v>26</v>
      </c>
      <c r="C28" s="480" t="s">
        <v>245</v>
      </c>
      <c r="D28" s="481"/>
      <c r="E28" s="481">
        <v>14</v>
      </c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4">
        <v>14</v>
      </c>
    </row>
    <row r="29" spans="2:19">
      <c r="B29" s="472" t="s">
        <v>40</v>
      </c>
      <c r="C29" s="480" t="s">
        <v>97</v>
      </c>
      <c r="D29" s="481">
        <v>6</v>
      </c>
      <c r="E29" s="481">
        <v>7</v>
      </c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1"/>
      <c r="Q29" s="484">
        <v>13</v>
      </c>
    </row>
    <row r="30" spans="2:19">
      <c r="B30" s="472" t="s">
        <v>41</v>
      </c>
      <c r="C30" s="480" t="s">
        <v>307</v>
      </c>
      <c r="D30" s="481">
        <v>12</v>
      </c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4">
        <v>12</v>
      </c>
    </row>
    <row r="31" spans="2:19">
      <c r="B31" s="472" t="s">
        <v>69</v>
      </c>
      <c r="C31" s="480" t="s">
        <v>308</v>
      </c>
      <c r="D31" s="481">
        <v>5</v>
      </c>
      <c r="E31" s="481">
        <v>4</v>
      </c>
      <c r="F31" s="481"/>
      <c r="G31" s="481"/>
      <c r="H31" s="481"/>
      <c r="I31" s="481"/>
      <c r="J31" s="481"/>
      <c r="K31" s="481"/>
      <c r="L31" s="481"/>
      <c r="M31" s="481"/>
      <c r="N31" s="481"/>
      <c r="O31" s="481"/>
      <c r="P31" s="481"/>
      <c r="Q31" s="484">
        <v>9</v>
      </c>
    </row>
    <row r="32" spans="2:19">
      <c r="B32" s="472" t="s">
        <v>70</v>
      </c>
      <c r="C32" s="480" t="s">
        <v>67</v>
      </c>
      <c r="D32" s="481"/>
      <c r="E32" s="481">
        <v>8</v>
      </c>
      <c r="F32" s="481"/>
      <c r="G32" s="481"/>
      <c r="H32" s="481"/>
      <c r="I32" s="481"/>
      <c r="J32" s="481"/>
      <c r="K32" s="481"/>
      <c r="L32" s="481"/>
      <c r="M32" s="481"/>
      <c r="N32" s="481"/>
      <c r="O32" s="481"/>
      <c r="P32" s="481"/>
      <c r="Q32" s="484">
        <v>8</v>
      </c>
    </row>
    <row r="33" spans="2:17">
      <c r="B33" s="472" t="s">
        <v>309</v>
      </c>
      <c r="C33" s="480" t="s">
        <v>195</v>
      </c>
      <c r="D33" s="481">
        <v>8</v>
      </c>
      <c r="E33" s="481"/>
      <c r="F33" s="481"/>
      <c r="G33" s="481"/>
      <c r="H33" s="481"/>
      <c r="I33" s="481"/>
      <c r="J33" s="481"/>
      <c r="K33" s="481"/>
      <c r="L33" s="481"/>
      <c r="M33" s="481"/>
      <c r="N33" s="481"/>
      <c r="O33" s="481"/>
      <c r="P33" s="481"/>
      <c r="Q33" s="484">
        <f t="shared" si="0"/>
        <v>8</v>
      </c>
    </row>
    <row r="34" spans="2:17">
      <c r="B34" s="472" t="s">
        <v>72</v>
      </c>
      <c r="C34" s="486" t="s">
        <v>202</v>
      </c>
      <c r="D34" s="481"/>
      <c r="E34" s="481">
        <v>6</v>
      </c>
      <c r="F34" s="481"/>
      <c r="G34" s="481"/>
      <c r="H34" s="481"/>
      <c r="I34" s="481"/>
      <c r="J34" s="481"/>
      <c r="K34" s="481"/>
      <c r="L34" s="481"/>
      <c r="M34" s="481"/>
      <c r="N34" s="481"/>
      <c r="O34" s="481"/>
      <c r="P34" s="481"/>
      <c r="Q34" s="484">
        <v>6</v>
      </c>
    </row>
    <row r="35" spans="2:17">
      <c r="B35" s="472" t="s">
        <v>73</v>
      </c>
      <c r="C35" s="486" t="s">
        <v>310</v>
      </c>
      <c r="D35" s="481"/>
      <c r="E35" s="481">
        <v>5</v>
      </c>
      <c r="F35" s="481"/>
      <c r="G35" s="481"/>
      <c r="H35" s="481"/>
      <c r="I35" s="481"/>
      <c r="J35" s="481"/>
      <c r="K35" s="481"/>
      <c r="L35" s="481"/>
      <c r="M35" s="481"/>
      <c r="N35" s="481"/>
      <c r="O35" s="481"/>
      <c r="P35" s="481"/>
      <c r="Q35" s="484">
        <v>5</v>
      </c>
    </row>
    <row r="36" spans="2:17">
      <c r="B36" s="472" t="s">
        <v>204</v>
      </c>
      <c r="C36" s="485" t="s">
        <v>311</v>
      </c>
      <c r="D36" s="481"/>
      <c r="E36" s="481">
        <v>3</v>
      </c>
      <c r="F36" s="481"/>
      <c r="G36" s="481"/>
      <c r="H36" s="481"/>
      <c r="I36" s="481"/>
      <c r="J36" s="481"/>
      <c r="K36" s="481"/>
      <c r="L36" s="481"/>
      <c r="M36" s="481"/>
      <c r="N36" s="481"/>
      <c r="O36" s="481"/>
      <c r="P36" s="481"/>
      <c r="Q36" s="484">
        <f>SUM(D36:P36)</f>
        <v>3</v>
      </c>
    </row>
    <row r="37" spans="2:17">
      <c r="B37" s="472" t="s">
        <v>312</v>
      </c>
      <c r="C37" s="480" t="s">
        <v>154</v>
      </c>
      <c r="D37" s="481"/>
      <c r="E37" s="481"/>
      <c r="F37" s="481"/>
      <c r="G37" s="481"/>
      <c r="H37" s="481"/>
      <c r="I37" s="481"/>
      <c r="J37" s="481"/>
      <c r="K37" s="481"/>
      <c r="L37" s="481"/>
      <c r="M37" s="481"/>
      <c r="N37" s="481"/>
      <c r="O37" s="481"/>
      <c r="P37" s="481"/>
      <c r="Q37" s="484">
        <f>SUM(D37:P37)</f>
        <v>0</v>
      </c>
    </row>
    <row r="38" spans="2:17">
      <c r="B38" s="487" t="s">
        <v>271</v>
      </c>
      <c r="C38" s="487"/>
      <c r="D38" s="488"/>
      <c r="E38" s="488"/>
      <c r="F38" s="488"/>
      <c r="G38" s="488"/>
      <c r="H38" s="488"/>
      <c r="I38" s="488"/>
      <c r="J38" s="488"/>
      <c r="K38" s="488"/>
      <c r="L38" s="488"/>
      <c r="M38" s="488"/>
      <c r="N38" s="488"/>
      <c r="O38" s="488"/>
      <c r="P38" s="488"/>
      <c r="Q38" s="487"/>
    </row>
    <row r="39" spans="2:17">
      <c r="B39" s="479" t="s">
        <v>212</v>
      </c>
      <c r="C39" s="489" t="s">
        <v>313</v>
      </c>
      <c r="D39" s="481">
        <v>19</v>
      </c>
      <c r="E39" s="481">
        <v>18</v>
      </c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2">
        <v>37</v>
      </c>
    </row>
    <row r="40" spans="2:17">
      <c r="B40" s="479" t="s">
        <v>14</v>
      </c>
      <c r="C40" s="489" t="s">
        <v>84</v>
      </c>
      <c r="D40" s="481">
        <v>17</v>
      </c>
      <c r="E40" s="481">
        <v>19</v>
      </c>
      <c r="F40" s="481"/>
      <c r="G40" s="481"/>
      <c r="H40" s="481"/>
      <c r="I40" s="481"/>
      <c r="J40" s="481"/>
      <c r="K40" s="481"/>
      <c r="L40" s="481"/>
      <c r="M40" s="481"/>
      <c r="N40" s="481"/>
      <c r="O40" s="481"/>
      <c r="P40" s="481"/>
      <c r="Q40" s="482">
        <v>36</v>
      </c>
    </row>
    <row r="41" spans="2:17">
      <c r="B41" s="479" t="s">
        <v>15</v>
      </c>
      <c r="C41" s="489" t="s">
        <v>95</v>
      </c>
      <c r="D41" s="481">
        <v>20</v>
      </c>
      <c r="E41" s="481">
        <v>14</v>
      </c>
      <c r="F41" s="481"/>
      <c r="G41" s="481"/>
      <c r="H41" s="481"/>
      <c r="I41" s="481"/>
      <c r="J41" s="481"/>
      <c r="K41" s="481"/>
      <c r="L41" s="481"/>
      <c r="M41" s="481"/>
      <c r="N41" s="481"/>
      <c r="O41" s="481"/>
      <c r="P41" s="481"/>
      <c r="Q41" s="482">
        <v>34</v>
      </c>
    </row>
    <row r="42" spans="2:17">
      <c r="B42" s="472" t="s">
        <v>16</v>
      </c>
      <c r="C42" s="480" t="s">
        <v>314</v>
      </c>
      <c r="D42" s="481">
        <v>16</v>
      </c>
      <c r="E42" s="481">
        <v>13</v>
      </c>
      <c r="F42" s="481"/>
      <c r="G42" s="481"/>
      <c r="H42" s="481"/>
      <c r="I42" s="481"/>
      <c r="J42" s="481"/>
      <c r="K42" s="481"/>
      <c r="L42" s="481"/>
      <c r="M42" s="481"/>
      <c r="N42" s="481"/>
      <c r="O42" s="481"/>
      <c r="P42" s="481"/>
      <c r="Q42" s="484">
        <v>29</v>
      </c>
    </row>
    <row r="43" spans="2:17">
      <c r="B43" s="472" t="s">
        <v>17</v>
      </c>
      <c r="C43" s="480" t="s">
        <v>97</v>
      </c>
      <c r="D43" s="481">
        <v>18</v>
      </c>
      <c r="E43" s="481">
        <v>10</v>
      </c>
      <c r="F43" s="481"/>
      <c r="G43" s="481"/>
      <c r="H43" s="481"/>
      <c r="I43" s="481"/>
      <c r="J43" s="481"/>
      <c r="K43" s="481"/>
      <c r="L43" s="481"/>
      <c r="M43" s="481"/>
      <c r="N43" s="481"/>
      <c r="O43" s="481"/>
      <c r="P43" s="481"/>
      <c r="Q43" s="484">
        <v>28</v>
      </c>
    </row>
    <row r="44" spans="2:17">
      <c r="B44" s="472" t="s">
        <v>18</v>
      </c>
      <c r="C44" s="480" t="s">
        <v>315</v>
      </c>
      <c r="D44" s="481">
        <v>15</v>
      </c>
      <c r="E44" s="481">
        <v>11</v>
      </c>
      <c r="F44" s="481"/>
      <c r="G44" s="481"/>
      <c r="H44" s="481"/>
      <c r="I44" s="481"/>
      <c r="J44" s="481"/>
      <c r="K44" s="481"/>
      <c r="L44" s="481"/>
      <c r="M44" s="481"/>
      <c r="N44" s="481"/>
      <c r="O44" s="481"/>
      <c r="P44" s="481"/>
      <c r="Q44" s="484">
        <f>SUM(D44:P44)</f>
        <v>26</v>
      </c>
    </row>
    <row r="45" spans="2:17">
      <c r="B45" s="472" t="s">
        <v>19</v>
      </c>
      <c r="C45" s="480" t="s">
        <v>85</v>
      </c>
      <c r="D45" s="481">
        <v>10</v>
      </c>
      <c r="E45" s="481">
        <v>12</v>
      </c>
      <c r="F45" s="481"/>
      <c r="G45" s="481"/>
      <c r="H45" s="481"/>
      <c r="I45" s="481"/>
      <c r="J45" s="481"/>
      <c r="K45" s="481"/>
      <c r="L45" s="481"/>
      <c r="M45" s="481"/>
      <c r="N45" s="481"/>
      <c r="O45" s="481"/>
      <c r="P45" s="481"/>
      <c r="Q45" s="484">
        <v>22</v>
      </c>
    </row>
    <row r="46" spans="2:17">
      <c r="B46" s="472" t="s">
        <v>316</v>
      </c>
      <c r="C46" s="480" t="s">
        <v>317</v>
      </c>
      <c r="D46" s="481">
        <v>14</v>
      </c>
      <c r="E46" s="481">
        <v>7</v>
      </c>
      <c r="F46" s="481"/>
      <c r="G46" s="481"/>
      <c r="H46" s="481"/>
      <c r="I46" s="481"/>
      <c r="J46" s="481"/>
      <c r="K46" s="481"/>
      <c r="L46" s="481"/>
      <c r="M46" s="481"/>
      <c r="N46" s="481"/>
      <c r="O46" s="481"/>
      <c r="P46" s="481"/>
      <c r="Q46" s="484">
        <f>SUM(D46:P46)</f>
        <v>21</v>
      </c>
    </row>
    <row r="47" spans="2:17">
      <c r="B47" s="472" t="s">
        <v>21</v>
      </c>
      <c r="C47" s="480" t="s">
        <v>318</v>
      </c>
      <c r="D47" s="481"/>
      <c r="E47" s="481">
        <v>20</v>
      </c>
      <c r="F47" s="481"/>
      <c r="G47" s="481"/>
      <c r="H47" s="481"/>
      <c r="I47" s="481"/>
      <c r="J47" s="481"/>
      <c r="K47" s="481"/>
      <c r="L47" s="481"/>
      <c r="M47" s="481"/>
      <c r="N47" s="481"/>
      <c r="O47" s="481"/>
      <c r="P47" s="481"/>
      <c r="Q47" s="484">
        <v>20</v>
      </c>
    </row>
    <row r="48" spans="2:17">
      <c r="B48" s="472" t="s">
        <v>22</v>
      </c>
      <c r="C48" s="480" t="s">
        <v>319</v>
      </c>
      <c r="D48" s="481">
        <v>13</v>
      </c>
      <c r="E48" s="481">
        <v>4</v>
      </c>
      <c r="F48" s="481"/>
      <c r="G48" s="481"/>
      <c r="H48" s="481"/>
      <c r="I48" s="481"/>
      <c r="J48" s="481"/>
      <c r="K48" s="481"/>
      <c r="L48" s="481"/>
      <c r="M48" s="481"/>
      <c r="N48" s="481"/>
      <c r="O48" s="481"/>
      <c r="P48" s="481"/>
      <c r="Q48" s="484">
        <f>SUM(D48:P48)-P48</f>
        <v>17</v>
      </c>
    </row>
    <row r="49" spans="2:17">
      <c r="B49" s="472" t="s">
        <v>23</v>
      </c>
      <c r="C49" s="480" t="s">
        <v>80</v>
      </c>
      <c r="D49" s="481"/>
      <c r="E49" s="481">
        <v>17</v>
      </c>
      <c r="F49" s="481"/>
      <c r="G49" s="481"/>
      <c r="H49" s="481"/>
      <c r="I49" s="481"/>
      <c r="J49" s="481"/>
      <c r="K49" s="481"/>
      <c r="L49" s="481"/>
      <c r="M49" s="481"/>
      <c r="N49" s="481"/>
      <c r="O49" s="481"/>
      <c r="P49" s="481"/>
      <c r="Q49" s="484">
        <v>17</v>
      </c>
    </row>
    <row r="50" spans="2:17">
      <c r="B50" s="472" t="s">
        <v>25</v>
      </c>
      <c r="C50" s="480" t="s">
        <v>320</v>
      </c>
      <c r="D50" s="481"/>
      <c r="E50" s="481">
        <v>16</v>
      </c>
      <c r="F50" s="481"/>
      <c r="G50" s="481"/>
      <c r="H50" s="481"/>
      <c r="I50" s="481"/>
      <c r="J50" s="481"/>
      <c r="K50" s="481"/>
      <c r="L50" s="481"/>
      <c r="M50" s="481"/>
      <c r="N50" s="481"/>
      <c r="O50" s="481"/>
      <c r="P50" s="481"/>
      <c r="Q50" s="484">
        <v>16</v>
      </c>
    </row>
    <row r="51" spans="2:17">
      <c r="B51" s="472" t="s">
        <v>26</v>
      </c>
      <c r="C51" s="480" t="s">
        <v>81</v>
      </c>
      <c r="D51" s="481"/>
      <c r="E51" s="481">
        <v>15</v>
      </c>
      <c r="F51" s="481"/>
      <c r="G51" s="481"/>
      <c r="H51" s="481"/>
      <c r="I51" s="481"/>
      <c r="J51" s="481"/>
      <c r="K51" s="481"/>
      <c r="L51" s="481"/>
      <c r="M51" s="481"/>
      <c r="N51" s="481"/>
      <c r="O51" s="481"/>
      <c r="P51" s="481"/>
      <c r="Q51" s="484">
        <v>15</v>
      </c>
    </row>
    <row r="52" spans="2:17">
      <c r="B52" s="472" t="s">
        <v>40</v>
      </c>
      <c r="C52" s="480" t="s">
        <v>118</v>
      </c>
      <c r="D52" s="481">
        <v>12</v>
      </c>
      <c r="E52" s="481"/>
      <c r="F52" s="481"/>
      <c r="G52" s="481"/>
      <c r="H52" s="481"/>
      <c r="I52" s="481"/>
      <c r="J52" s="481"/>
      <c r="K52" s="481"/>
      <c r="L52" s="481"/>
      <c r="M52" s="481"/>
      <c r="N52" s="481"/>
      <c r="O52" s="481"/>
      <c r="P52" s="481"/>
      <c r="Q52" s="484">
        <f>SUM(D52:P52)-I52</f>
        <v>12</v>
      </c>
    </row>
    <row r="53" spans="2:17" ht="15.75" customHeight="1">
      <c r="B53" s="472" t="s">
        <v>41</v>
      </c>
      <c r="C53" s="480" t="s">
        <v>198</v>
      </c>
      <c r="D53" s="481">
        <v>11</v>
      </c>
      <c r="E53" s="481"/>
      <c r="F53" s="481"/>
      <c r="G53" s="481"/>
      <c r="H53" s="481"/>
      <c r="I53" s="481"/>
      <c r="J53" s="481"/>
      <c r="K53" s="481"/>
      <c r="L53" s="481"/>
      <c r="M53" s="481"/>
      <c r="N53" s="481"/>
      <c r="O53" s="481"/>
      <c r="P53" s="481"/>
      <c r="Q53" s="484">
        <f>SUM(D53:P53)</f>
        <v>11</v>
      </c>
    </row>
    <row r="54" spans="2:17">
      <c r="B54" s="472" t="s">
        <v>69</v>
      </c>
      <c r="C54" s="480" t="s">
        <v>321</v>
      </c>
      <c r="D54" s="481">
        <v>9</v>
      </c>
      <c r="E54" s="481">
        <v>1</v>
      </c>
      <c r="F54" s="481"/>
      <c r="G54" s="481"/>
      <c r="H54" s="481"/>
      <c r="I54" s="481"/>
      <c r="J54" s="481"/>
      <c r="K54" s="481"/>
      <c r="L54" s="481"/>
      <c r="M54" s="481"/>
      <c r="N54" s="481"/>
      <c r="O54" s="481"/>
      <c r="P54" s="481"/>
      <c r="Q54" s="484">
        <v>10</v>
      </c>
    </row>
    <row r="55" spans="2:17">
      <c r="B55" s="472" t="s">
        <v>70</v>
      </c>
      <c r="C55" s="480" t="s">
        <v>322</v>
      </c>
      <c r="D55" s="481"/>
      <c r="E55" s="481">
        <v>9</v>
      </c>
      <c r="F55" s="481"/>
      <c r="G55" s="481"/>
      <c r="H55" s="481"/>
      <c r="I55" s="481"/>
      <c r="J55" s="481"/>
      <c r="K55" s="481"/>
      <c r="L55" s="481"/>
      <c r="M55" s="481"/>
      <c r="N55" s="481"/>
      <c r="O55" s="481"/>
      <c r="P55" s="481"/>
      <c r="Q55" s="484">
        <v>9</v>
      </c>
    </row>
    <row r="56" spans="2:17">
      <c r="B56" s="472" t="s">
        <v>71</v>
      </c>
      <c r="C56" s="480" t="s">
        <v>122</v>
      </c>
      <c r="D56" s="481">
        <v>8</v>
      </c>
      <c r="E56" s="481"/>
      <c r="F56" s="481"/>
      <c r="G56" s="481"/>
      <c r="H56" s="481"/>
      <c r="I56" s="481"/>
      <c r="J56" s="481"/>
      <c r="K56" s="481"/>
      <c r="L56" s="481"/>
      <c r="M56" s="481"/>
      <c r="N56" s="481"/>
      <c r="O56" s="481"/>
      <c r="P56" s="481"/>
      <c r="Q56" s="484">
        <f>SUM(D56:P56)</f>
        <v>8</v>
      </c>
    </row>
    <row r="57" spans="2:17">
      <c r="B57" s="472" t="s">
        <v>72</v>
      </c>
      <c r="C57" s="480" t="s">
        <v>83</v>
      </c>
      <c r="D57" s="481"/>
      <c r="E57" s="481">
        <v>8</v>
      </c>
      <c r="F57" s="481"/>
      <c r="G57" s="481"/>
      <c r="H57" s="481"/>
      <c r="I57" s="481"/>
      <c r="J57" s="481"/>
      <c r="K57" s="481"/>
      <c r="L57" s="481"/>
      <c r="M57" s="481"/>
      <c r="N57" s="481"/>
      <c r="O57" s="481"/>
      <c r="P57" s="481"/>
      <c r="Q57" s="484">
        <v>8</v>
      </c>
    </row>
    <row r="58" spans="2:17">
      <c r="B58" s="472" t="s">
        <v>73</v>
      </c>
      <c r="C58" s="480" t="s">
        <v>42</v>
      </c>
      <c r="D58" s="481"/>
      <c r="E58" s="481">
        <v>6</v>
      </c>
      <c r="F58" s="481"/>
      <c r="G58" s="481"/>
      <c r="H58" s="481"/>
      <c r="I58" s="481"/>
      <c r="J58" s="481"/>
      <c r="K58" s="481"/>
      <c r="L58" s="481"/>
      <c r="M58" s="481"/>
      <c r="N58" s="481"/>
      <c r="O58" s="481"/>
      <c r="P58" s="481"/>
      <c r="Q58" s="484">
        <v>6</v>
      </c>
    </row>
    <row r="59" spans="2:17">
      <c r="B59" s="472" t="s">
        <v>323</v>
      </c>
      <c r="C59" s="480" t="s">
        <v>324</v>
      </c>
      <c r="D59" s="481"/>
      <c r="E59" s="481">
        <v>5</v>
      </c>
      <c r="F59" s="481"/>
      <c r="G59" s="481"/>
      <c r="H59" s="481"/>
      <c r="I59" s="481"/>
      <c r="J59" s="481"/>
      <c r="K59" s="481"/>
      <c r="L59" s="481"/>
      <c r="M59" s="481"/>
      <c r="N59" s="481"/>
      <c r="O59" s="481"/>
      <c r="P59" s="481"/>
      <c r="Q59" s="484">
        <v>5</v>
      </c>
    </row>
    <row r="60" spans="2:17">
      <c r="B60" s="472" t="s">
        <v>74</v>
      </c>
      <c r="C60" s="480" t="s">
        <v>325</v>
      </c>
      <c r="D60" s="481"/>
      <c r="E60" s="481">
        <v>3</v>
      </c>
      <c r="F60" s="481"/>
      <c r="G60" s="481"/>
      <c r="H60" s="481"/>
      <c r="I60" s="481"/>
      <c r="J60" s="481"/>
      <c r="K60" s="481"/>
      <c r="L60" s="481"/>
      <c r="M60" s="481"/>
      <c r="N60" s="481"/>
      <c r="O60" s="481"/>
      <c r="P60" s="481"/>
      <c r="Q60" s="484">
        <v>3</v>
      </c>
    </row>
    <row r="61" spans="2:17">
      <c r="B61" s="472" t="s">
        <v>326</v>
      </c>
      <c r="C61" s="480" t="s">
        <v>327</v>
      </c>
      <c r="D61" s="481"/>
      <c r="E61" s="481">
        <v>2</v>
      </c>
      <c r="F61" s="481"/>
      <c r="G61" s="481"/>
      <c r="H61" s="481"/>
      <c r="I61" s="481"/>
      <c r="J61" s="481"/>
      <c r="K61" s="481"/>
      <c r="L61" s="481"/>
      <c r="M61" s="481"/>
      <c r="N61" s="481"/>
      <c r="O61" s="481"/>
      <c r="P61" s="481"/>
      <c r="Q61" s="484">
        <f>SUM(D61:P61)</f>
        <v>2</v>
      </c>
    </row>
    <row r="62" spans="2:17">
      <c r="B62" s="490" t="s">
        <v>328</v>
      </c>
      <c r="C62" s="480" t="s">
        <v>154</v>
      </c>
      <c r="D62" s="481"/>
      <c r="E62" s="481" t="s">
        <v>154</v>
      </c>
      <c r="F62" s="481"/>
      <c r="G62" s="481"/>
      <c r="H62" s="481"/>
      <c r="I62" s="481"/>
      <c r="J62" s="481"/>
      <c r="K62" s="481"/>
      <c r="L62" s="481"/>
      <c r="M62" s="481"/>
      <c r="N62" s="481"/>
      <c r="O62" s="481"/>
      <c r="P62" s="481"/>
      <c r="Q62" s="484" t="s">
        <v>154</v>
      </c>
    </row>
    <row r="63" spans="2:17">
      <c r="B63" s="491"/>
      <c r="C63" s="492" t="s">
        <v>211</v>
      </c>
      <c r="D63" s="493" t="s">
        <v>212</v>
      </c>
      <c r="E63" s="494" t="s">
        <v>14</v>
      </c>
      <c r="F63" s="494" t="s">
        <v>15</v>
      </c>
      <c r="G63" s="494" t="s">
        <v>16</v>
      </c>
      <c r="H63" s="495" t="s">
        <v>17</v>
      </c>
      <c r="I63" s="496" t="s">
        <v>18</v>
      </c>
      <c r="J63" s="496" t="s">
        <v>19</v>
      </c>
      <c r="K63" s="496" t="s">
        <v>20</v>
      </c>
      <c r="L63" s="493" t="s">
        <v>21</v>
      </c>
      <c r="M63" s="493" t="s">
        <v>22</v>
      </c>
      <c r="N63" s="495" t="s">
        <v>210</v>
      </c>
      <c r="O63" s="497" t="s">
        <v>25</v>
      </c>
      <c r="P63" s="498" t="s">
        <v>26</v>
      </c>
      <c r="Q63" s="499"/>
    </row>
    <row r="64" spans="2:17">
      <c r="C64" s="500"/>
    </row>
    <row r="65" spans="1:18">
      <c r="B65" s="501" t="s">
        <v>329</v>
      </c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</row>
    <row r="66" spans="1:18">
      <c r="A66" t="s">
        <v>276</v>
      </c>
      <c r="B66" s="502" t="s">
        <v>154</v>
      </c>
      <c r="C66" s="502"/>
      <c r="D66" s="502"/>
      <c r="E66" s="502"/>
      <c r="F66" s="502"/>
      <c r="G66" s="502"/>
      <c r="H66" s="502"/>
      <c r="I66" s="502"/>
      <c r="J66" s="502"/>
      <c r="K66" s="502"/>
      <c r="L66" s="502"/>
      <c r="M66" s="502"/>
      <c r="N66" s="502"/>
      <c r="O66" s="502"/>
      <c r="P66" s="502"/>
      <c r="Q66" s="502"/>
    </row>
    <row r="67" spans="1:18">
      <c r="B67" s="503" t="s">
        <v>105</v>
      </c>
      <c r="C67" s="503"/>
      <c r="D67" s="503"/>
      <c r="E67" s="503"/>
      <c r="F67" s="503"/>
      <c r="G67" s="503"/>
      <c r="H67" s="503"/>
      <c r="I67" s="503"/>
      <c r="J67" s="503"/>
      <c r="K67" s="503"/>
      <c r="L67" s="503"/>
      <c r="M67" s="503"/>
      <c r="N67" s="503"/>
      <c r="O67" s="503"/>
      <c r="P67" s="503"/>
      <c r="Q67" s="503"/>
    </row>
    <row r="68" spans="1:18">
      <c r="C68" s="504" t="s">
        <v>276</v>
      </c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5"/>
      <c r="O68" s="505"/>
      <c r="P68" s="505"/>
    </row>
    <row r="69" spans="1:18">
      <c r="C69" s="504" t="s">
        <v>278</v>
      </c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5"/>
      <c r="O69" s="505"/>
      <c r="P69" s="505"/>
    </row>
    <row r="70" spans="1:18">
      <c r="C70" t="s">
        <v>192</v>
      </c>
    </row>
    <row r="71" spans="1:18">
      <c r="L71" s="506"/>
      <c r="M71" s="506"/>
      <c r="N71" s="506"/>
      <c r="O71" s="506"/>
      <c r="P71" s="506"/>
      <c r="Q71" s="506"/>
    </row>
    <row r="73" spans="1:18">
      <c r="A73" t="s">
        <v>154</v>
      </c>
      <c r="R73" s="507"/>
    </row>
    <row r="74" spans="1:18">
      <c r="L74" s="507"/>
      <c r="M74" s="507"/>
      <c r="N74" s="507"/>
      <c r="O74" s="507"/>
      <c r="P74" s="507"/>
      <c r="Q74" s="507"/>
      <c r="R74" s="507"/>
    </row>
    <row r="75" spans="1:18">
      <c r="L75" s="507"/>
      <c r="M75" s="507"/>
      <c r="N75" s="507"/>
      <c r="O75" s="507"/>
      <c r="P75" s="507"/>
      <c r="Q75" s="507"/>
      <c r="R75" s="507"/>
    </row>
  </sheetData>
  <mergeCells count="12">
    <mergeCell ref="B65:Q65"/>
    <mergeCell ref="B66:Q66"/>
    <mergeCell ref="B67:Q67"/>
    <mergeCell ref="C68:M68"/>
    <mergeCell ref="C69:M69"/>
    <mergeCell ref="L71:Q71"/>
    <mergeCell ref="B2:Q2"/>
    <mergeCell ref="C4:C6"/>
    <mergeCell ref="C7:C10"/>
    <mergeCell ref="C11:C14"/>
    <mergeCell ref="B15:Q15"/>
    <mergeCell ref="B38:Q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106-3DDC-AE44-84C1-B8C5AC2B7E0B}">
  <dimension ref="A1:R55"/>
  <sheetViews>
    <sheetView workbookViewId="0">
      <selection activeCell="S39" sqref="S39"/>
    </sheetView>
  </sheetViews>
  <sheetFormatPr baseColWidth="10" defaultColWidth="8.83203125" defaultRowHeight="13"/>
  <cols>
    <col min="1" max="1" width="2.83203125" style="256" customWidth="1"/>
    <col min="2" max="2" width="4.6640625" style="256" customWidth="1"/>
    <col min="3" max="3" width="21.6640625" style="256" customWidth="1"/>
    <col min="4" max="17" width="6" style="256" customWidth="1"/>
    <col min="18" max="16384" width="8.83203125" style="256"/>
  </cols>
  <sheetData>
    <row r="1" spans="1:17" ht="16">
      <c r="A1" s="255" t="s">
        <v>138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16">
      <c r="A2" s="255" t="s">
        <v>139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1:17" ht="17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17" ht="14" thickBot="1">
      <c r="B4" s="258"/>
      <c r="C4" s="259" t="s">
        <v>140</v>
      </c>
      <c r="D4" s="260" t="s">
        <v>141</v>
      </c>
      <c r="E4" s="261" t="s">
        <v>142</v>
      </c>
      <c r="F4" s="261" t="s">
        <v>143</v>
      </c>
      <c r="G4" s="261" t="s">
        <v>144</v>
      </c>
      <c r="H4" s="261" t="s">
        <v>145</v>
      </c>
      <c r="I4" s="261" t="s">
        <v>146</v>
      </c>
      <c r="J4" s="262" t="s">
        <v>147</v>
      </c>
      <c r="K4" s="262" t="s">
        <v>148</v>
      </c>
      <c r="L4" s="262" t="s">
        <v>149</v>
      </c>
      <c r="M4" s="263" t="s">
        <v>150</v>
      </c>
      <c r="N4" s="263" t="s">
        <v>151</v>
      </c>
      <c r="O4" s="264" t="s">
        <v>152</v>
      </c>
      <c r="P4" s="265" t="s">
        <v>153</v>
      </c>
      <c r="Q4" s="266"/>
    </row>
    <row r="5" spans="1:17">
      <c r="B5" s="267"/>
      <c r="C5" s="268"/>
      <c r="D5" s="269"/>
      <c r="E5" s="269"/>
      <c r="F5" s="269" t="s">
        <v>154</v>
      </c>
      <c r="G5" s="270" t="s">
        <v>155</v>
      </c>
      <c r="H5" s="269"/>
      <c r="I5" s="269"/>
      <c r="J5" s="271"/>
      <c r="K5" s="271"/>
      <c r="L5" s="271"/>
      <c r="M5" s="272"/>
      <c r="N5" s="273"/>
      <c r="O5" s="274"/>
      <c r="P5" s="275" t="s">
        <v>156</v>
      </c>
      <c r="Q5" s="267"/>
    </row>
    <row r="6" spans="1:17">
      <c r="B6" s="267"/>
      <c r="C6" s="268"/>
      <c r="D6" s="275" t="s">
        <v>154</v>
      </c>
      <c r="E6" s="276"/>
      <c r="F6" s="276" t="s">
        <v>156</v>
      </c>
      <c r="G6" s="276" t="s">
        <v>157</v>
      </c>
      <c r="H6" s="276" t="s">
        <v>158</v>
      </c>
      <c r="I6" s="276"/>
      <c r="J6" s="277" t="s">
        <v>155</v>
      </c>
      <c r="K6" s="277" t="s">
        <v>159</v>
      </c>
      <c r="L6" s="277" t="s">
        <v>160</v>
      </c>
      <c r="M6" s="276" t="s">
        <v>160</v>
      </c>
      <c r="N6" s="278"/>
      <c r="O6" s="279" t="s">
        <v>154</v>
      </c>
      <c r="P6" s="275" t="s">
        <v>161</v>
      </c>
      <c r="Q6" s="267"/>
    </row>
    <row r="7" spans="1:17">
      <c r="B7" s="267" t="s">
        <v>161</v>
      </c>
      <c r="C7" s="268"/>
      <c r="D7" s="275" t="s">
        <v>154</v>
      </c>
      <c r="E7" s="276"/>
      <c r="F7" s="276" t="s">
        <v>161</v>
      </c>
      <c r="G7" s="276" t="s">
        <v>162</v>
      </c>
      <c r="H7" s="276" t="s">
        <v>163</v>
      </c>
      <c r="I7" s="276"/>
      <c r="J7" s="277" t="s">
        <v>164</v>
      </c>
      <c r="K7" s="277" t="s">
        <v>165</v>
      </c>
      <c r="L7" s="277" t="s">
        <v>166</v>
      </c>
      <c r="M7" s="276" t="s">
        <v>167</v>
      </c>
      <c r="N7" s="278"/>
      <c r="O7" s="279" t="s">
        <v>168</v>
      </c>
      <c r="P7" s="275" t="s">
        <v>169</v>
      </c>
      <c r="Q7" s="267"/>
    </row>
    <row r="8" spans="1:17">
      <c r="B8" s="267" t="s">
        <v>170</v>
      </c>
      <c r="C8" s="268" t="s">
        <v>171</v>
      </c>
      <c r="D8" s="275" t="s">
        <v>172</v>
      </c>
      <c r="E8" s="276" t="s">
        <v>155</v>
      </c>
      <c r="F8" s="276" t="s">
        <v>169</v>
      </c>
      <c r="G8" s="276" t="s">
        <v>169</v>
      </c>
      <c r="H8" s="276" t="s">
        <v>173</v>
      </c>
      <c r="I8" s="276" t="s">
        <v>174</v>
      </c>
      <c r="J8" s="277" t="s">
        <v>175</v>
      </c>
      <c r="K8" s="277" t="s">
        <v>176</v>
      </c>
      <c r="L8" s="277" t="s">
        <v>177</v>
      </c>
      <c r="M8" s="276" t="s">
        <v>163</v>
      </c>
      <c r="N8" s="278" t="s">
        <v>160</v>
      </c>
      <c r="O8" s="279" t="s">
        <v>178</v>
      </c>
      <c r="P8" s="275" t="s">
        <v>172</v>
      </c>
      <c r="Q8" s="267" t="s">
        <v>158</v>
      </c>
    </row>
    <row r="9" spans="1:17" ht="14">
      <c r="B9" s="267" t="s">
        <v>178</v>
      </c>
      <c r="C9" s="268"/>
      <c r="D9" s="275" t="s">
        <v>165</v>
      </c>
      <c r="E9" s="276" t="s">
        <v>157</v>
      </c>
      <c r="F9" s="276" t="s">
        <v>158</v>
      </c>
      <c r="G9" s="276" t="s">
        <v>156</v>
      </c>
      <c r="H9" s="276" t="s">
        <v>164</v>
      </c>
      <c r="I9" s="276" t="s">
        <v>173</v>
      </c>
      <c r="J9" s="277" t="s">
        <v>163</v>
      </c>
      <c r="K9" s="277" t="s">
        <v>164</v>
      </c>
      <c r="L9" s="277" t="s">
        <v>157</v>
      </c>
      <c r="M9" s="276" t="s">
        <v>179</v>
      </c>
      <c r="N9" s="280" t="s">
        <v>180</v>
      </c>
      <c r="O9" s="279" t="s">
        <v>181</v>
      </c>
      <c r="P9" s="275" t="s">
        <v>173</v>
      </c>
      <c r="Q9" s="267" t="s">
        <v>166</v>
      </c>
    </row>
    <row r="10" spans="1:17">
      <c r="B10" s="267" t="s">
        <v>163</v>
      </c>
      <c r="C10" s="268"/>
      <c r="D10" s="275" t="s">
        <v>182</v>
      </c>
      <c r="E10" s="276" t="s">
        <v>167</v>
      </c>
      <c r="F10" s="276" t="s">
        <v>183</v>
      </c>
      <c r="G10" s="276" t="s">
        <v>159</v>
      </c>
      <c r="H10" s="276" t="s">
        <v>177</v>
      </c>
      <c r="I10" s="276" t="s">
        <v>167</v>
      </c>
      <c r="J10" s="277" t="s">
        <v>167</v>
      </c>
      <c r="K10" s="277" t="s">
        <v>155</v>
      </c>
      <c r="L10" s="277" t="s">
        <v>159</v>
      </c>
      <c r="M10" s="276" t="s">
        <v>166</v>
      </c>
      <c r="N10" s="278" t="s">
        <v>167</v>
      </c>
      <c r="O10" s="279" t="s">
        <v>184</v>
      </c>
      <c r="P10" s="275" t="s">
        <v>164</v>
      </c>
      <c r="Q10" s="267" t="s">
        <v>185</v>
      </c>
    </row>
    <row r="11" spans="1:17">
      <c r="B11" s="267" t="s">
        <v>185</v>
      </c>
      <c r="C11" s="268"/>
      <c r="D11" s="275" t="s">
        <v>163</v>
      </c>
      <c r="E11" s="276" t="s">
        <v>179</v>
      </c>
      <c r="F11" s="276" t="s">
        <v>156</v>
      </c>
      <c r="G11" s="276" t="s">
        <v>163</v>
      </c>
      <c r="H11" s="276" t="s">
        <v>166</v>
      </c>
      <c r="I11" s="276" t="s">
        <v>158</v>
      </c>
      <c r="J11" s="277" t="s">
        <v>173</v>
      </c>
      <c r="K11" s="277" t="s">
        <v>179</v>
      </c>
      <c r="L11" s="277" t="s">
        <v>157</v>
      </c>
      <c r="M11" s="276" t="s">
        <v>155</v>
      </c>
      <c r="N11" s="278" t="s">
        <v>175</v>
      </c>
      <c r="O11" s="281" t="s">
        <v>181</v>
      </c>
      <c r="P11" s="275" t="s">
        <v>163</v>
      </c>
      <c r="Q11" s="267" t="s">
        <v>183</v>
      </c>
    </row>
    <row r="12" spans="1:17">
      <c r="B12" s="267" t="s">
        <v>186</v>
      </c>
      <c r="C12" s="268" t="s">
        <v>187</v>
      </c>
      <c r="D12" s="275" t="s">
        <v>155</v>
      </c>
      <c r="E12" s="276" t="s">
        <v>188</v>
      </c>
      <c r="F12" s="276" t="s">
        <v>173</v>
      </c>
      <c r="G12" s="276" t="s">
        <v>155</v>
      </c>
      <c r="H12" s="276" t="s">
        <v>155</v>
      </c>
      <c r="I12" s="276" t="s">
        <v>163</v>
      </c>
      <c r="J12" s="277" t="s">
        <v>166</v>
      </c>
      <c r="K12" s="277" t="s">
        <v>188</v>
      </c>
      <c r="L12" s="277" t="s">
        <v>189</v>
      </c>
      <c r="M12" s="276" t="s">
        <v>179</v>
      </c>
      <c r="N12" s="278" t="s">
        <v>163</v>
      </c>
      <c r="O12" s="279" t="s">
        <v>179</v>
      </c>
      <c r="P12" s="275" t="s">
        <v>155</v>
      </c>
      <c r="Q12" s="267"/>
    </row>
    <row r="13" spans="1:17">
      <c r="B13" s="267" t="s">
        <v>157</v>
      </c>
      <c r="C13" s="268"/>
      <c r="D13" s="275" t="s">
        <v>181</v>
      </c>
      <c r="E13" s="276" t="s">
        <v>167</v>
      </c>
      <c r="F13" s="276" t="s">
        <v>167</v>
      </c>
      <c r="G13" s="276" t="s">
        <v>175</v>
      </c>
      <c r="H13" s="276" t="s">
        <v>189</v>
      </c>
      <c r="I13" s="276"/>
      <c r="J13" s="277" t="s">
        <v>155</v>
      </c>
      <c r="K13" s="277" t="s">
        <v>154</v>
      </c>
      <c r="L13" s="277"/>
      <c r="M13" s="276" t="s">
        <v>164</v>
      </c>
      <c r="N13" s="278"/>
      <c r="O13" s="279" t="s">
        <v>190</v>
      </c>
      <c r="P13" s="275" t="s">
        <v>179</v>
      </c>
      <c r="Q13" s="267"/>
    </row>
    <row r="14" spans="1:17">
      <c r="B14" s="267"/>
      <c r="C14" s="268"/>
      <c r="D14" s="275" t="s">
        <v>154</v>
      </c>
      <c r="E14" s="276"/>
      <c r="F14" s="276" t="s">
        <v>191</v>
      </c>
      <c r="G14" s="276" t="s">
        <v>166</v>
      </c>
      <c r="H14" s="276" t="s">
        <v>157</v>
      </c>
      <c r="I14" s="276"/>
      <c r="J14" s="277" t="s">
        <v>189</v>
      </c>
      <c r="K14" s="277" t="s">
        <v>154</v>
      </c>
      <c r="L14" s="277"/>
      <c r="M14" s="276" t="s">
        <v>189</v>
      </c>
      <c r="N14" s="278"/>
      <c r="O14" s="279" t="s">
        <v>154</v>
      </c>
      <c r="P14" s="275" t="s">
        <v>164</v>
      </c>
      <c r="Q14" s="267"/>
    </row>
    <row r="15" spans="1:17" ht="14" thickBot="1">
      <c r="B15" s="282"/>
      <c r="C15" s="283"/>
      <c r="D15" s="284" t="s">
        <v>154</v>
      </c>
      <c r="E15" s="285"/>
      <c r="F15" s="285" t="s">
        <v>154</v>
      </c>
      <c r="G15" s="285" t="s">
        <v>155</v>
      </c>
      <c r="H15" s="285"/>
      <c r="I15" s="285"/>
      <c r="J15" s="286" t="s">
        <v>157</v>
      </c>
      <c r="K15" s="286" t="s">
        <v>154</v>
      </c>
      <c r="L15" s="286"/>
      <c r="M15" s="285" t="s">
        <v>163</v>
      </c>
      <c r="N15" s="287"/>
      <c r="O15" s="288" t="s">
        <v>192</v>
      </c>
      <c r="P15" s="284" t="s">
        <v>175</v>
      </c>
      <c r="Q15" s="282"/>
    </row>
    <row r="16" spans="1:17" ht="14" thickBot="1">
      <c r="B16" s="289" t="s">
        <v>112</v>
      </c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1"/>
    </row>
    <row r="17" spans="2:17" ht="14">
      <c r="B17" s="292" t="s">
        <v>13</v>
      </c>
      <c r="C17" s="293" t="s">
        <v>78</v>
      </c>
      <c r="D17" s="294">
        <v>20</v>
      </c>
      <c r="E17" s="295">
        <v>18</v>
      </c>
      <c r="F17" s="295"/>
      <c r="G17" s="295"/>
      <c r="H17" s="295"/>
      <c r="I17" s="295"/>
      <c r="J17" s="296"/>
      <c r="K17" s="296"/>
      <c r="L17" s="296"/>
      <c r="M17" s="296"/>
      <c r="N17" s="296"/>
      <c r="O17" s="296"/>
      <c r="P17" s="296"/>
      <c r="Q17" s="292">
        <v>38</v>
      </c>
    </row>
    <row r="18" spans="2:17" ht="14">
      <c r="B18" s="292" t="s">
        <v>14</v>
      </c>
      <c r="C18" s="293" t="s">
        <v>193</v>
      </c>
      <c r="D18" s="294">
        <v>17</v>
      </c>
      <c r="E18" s="295">
        <v>19</v>
      </c>
      <c r="F18" s="295"/>
      <c r="G18" s="295"/>
      <c r="H18" s="295"/>
      <c r="I18" s="295"/>
      <c r="J18" s="296"/>
      <c r="K18" s="296"/>
      <c r="L18" s="296"/>
      <c r="M18" s="296"/>
      <c r="N18" s="296"/>
      <c r="O18" s="296"/>
      <c r="P18" s="296"/>
      <c r="Q18" s="292">
        <v>36</v>
      </c>
    </row>
    <row r="19" spans="2:17" ht="14">
      <c r="B19" s="292" t="s">
        <v>194</v>
      </c>
      <c r="C19" s="293" t="s">
        <v>84</v>
      </c>
      <c r="D19" s="294">
        <v>19</v>
      </c>
      <c r="E19" s="295">
        <v>15</v>
      </c>
      <c r="F19" s="295"/>
      <c r="G19" s="295"/>
      <c r="H19" s="295"/>
      <c r="I19" s="295"/>
      <c r="J19" s="296"/>
      <c r="K19" s="296"/>
      <c r="L19" s="296"/>
      <c r="M19" s="296"/>
      <c r="N19" s="296"/>
      <c r="O19" s="296"/>
      <c r="P19" s="296"/>
      <c r="Q19" s="292">
        <v>34</v>
      </c>
    </row>
    <row r="20" spans="2:17" ht="14">
      <c r="B20" s="292" t="s">
        <v>16</v>
      </c>
      <c r="C20" s="293" t="s">
        <v>81</v>
      </c>
      <c r="D20" s="294">
        <v>16</v>
      </c>
      <c r="E20" s="295">
        <v>17</v>
      </c>
      <c r="F20" s="295"/>
      <c r="G20" s="295"/>
      <c r="H20" s="295"/>
      <c r="I20" s="295"/>
      <c r="J20" s="296"/>
      <c r="K20" s="296"/>
      <c r="L20" s="296"/>
      <c r="M20" s="296"/>
      <c r="N20" s="296"/>
      <c r="O20" s="296"/>
      <c r="P20" s="296"/>
      <c r="Q20" s="292">
        <v>33</v>
      </c>
    </row>
    <row r="21" spans="2:17" ht="14">
      <c r="B21" s="292" t="s">
        <v>17</v>
      </c>
      <c r="C21" s="293" t="s">
        <v>195</v>
      </c>
      <c r="D21" s="294">
        <v>18</v>
      </c>
      <c r="E21" s="295">
        <v>14</v>
      </c>
      <c r="F21" s="295"/>
      <c r="G21" s="295"/>
      <c r="H21" s="295"/>
      <c r="I21" s="295"/>
      <c r="J21" s="296"/>
      <c r="K21" s="296"/>
      <c r="L21" s="296"/>
      <c r="M21" s="296"/>
      <c r="N21" s="296"/>
      <c r="O21" s="296"/>
      <c r="P21" s="296"/>
      <c r="Q21" s="292">
        <v>32</v>
      </c>
    </row>
    <row r="22" spans="2:17" ht="14">
      <c r="B22" s="292" t="s">
        <v>18</v>
      </c>
      <c r="C22" s="293" t="s">
        <v>80</v>
      </c>
      <c r="D22" s="297">
        <v>15</v>
      </c>
      <c r="E22" s="298">
        <v>16</v>
      </c>
      <c r="F22" s="295"/>
      <c r="G22" s="295"/>
      <c r="H22" s="295"/>
      <c r="I22" s="295"/>
      <c r="J22" s="296"/>
      <c r="K22" s="296"/>
      <c r="L22" s="296"/>
      <c r="M22" s="296"/>
      <c r="N22" s="296"/>
      <c r="O22" s="296"/>
      <c r="P22" s="296"/>
      <c r="Q22" s="292">
        <v>31</v>
      </c>
    </row>
    <row r="23" spans="2:17" ht="14">
      <c r="B23" s="292" t="s">
        <v>19</v>
      </c>
      <c r="C23" s="293" t="s">
        <v>196</v>
      </c>
      <c r="D23" s="294">
        <v>13</v>
      </c>
      <c r="E23" s="295">
        <v>13</v>
      </c>
      <c r="F23" s="295"/>
      <c r="G23" s="295"/>
      <c r="H23" s="295"/>
      <c r="I23" s="295"/>
      <c r="J23" s="296"/>
      <c r="K23" s="296"/>
      <c r="L23" s="296"/>
      <c r="M23" s="296"/>
      <c r="N23" s="296"/>
      <c r="O23" s="296"/>
      <c r="P23" s="296"/>
      <c r="Q23" s="292">
        <v>26</v>
      </c>
    </row>
    <row r="24" spans="2:17" ht="14">
      <c r="B24" s="292" t="s">
        <v>20</v>
      </c>
      <c r="C24" s="293" t="s">
        <v>79</v>
      </c>
      <c r="D24" s="294"/>
      <c r="E24" s="295">
        <v>20</v>
      </c>
      <c r="F24" s="295"/>
      <c r="G24" s="295"/>
      <c r="H24" s="295"/>
      <c r="I24" s="295"/>
      <c r="J24" s="296"/>
      <c r="K24" s="296"/>
      <c r="L24" s="296"/>
      <c r="M24" s="296"/>
      <c r="N24" s="296"/>
      <c r="O24" s="296"/>
      <c r="P24" s="296"/>
      <c r="Q24" s="292">
        <v>20</v>
      </c>
    </row>
    <row r="25" spans="2:17" ht="14">
      <c r="B25" s="292" t="s">
        <v>21</v>
      </c>
      <c r="C25" s="293" t="s">
        <v>197</v>
      </c>
      <c r="D25" s="294">
        <v>12</v>
      </c>
      <c r="E25" s="295">
        <v>7</v>
      </c>
      <c r="F25" s="295"/>
      <c r="G25" s="295"/>
      <c r="H25" s="295"/>
      <c r="I25" s="295"/>
      <c r="J25" s="296"/>
      <c r="K25" s="296"/>
      <c r="L25" s="296"/>
      <c r="M25" s="296"/>
      <c r="N25" s="296"/>
      <c r="O25" s="296"/>
      <c r="P25" s="296"/>
      <c r="Q25" s="292">
        <v>19</v>
      </c>
    </row>
    <row r="26" spans="2:17" ht="14">
      <c r="B26" s="292" t="s">
        <v>22</v>
      </c>
      <c r="C26" s="293" t="s">
        <v>87</v>
      </c>
      <c r="D26" s="294">
        <v>9</v>
      </c>
      <c r="E26" s="295">
        <v>10</v>
      </c>
      <c r="F26" s="295"/>
      <c r="G26" s="295"/>
      <c r="H26" s="295"/>
      <c r="I26" s="295"/>
      <c r="J26" s="296"/>
      <c r="K26" s="296"/>
      <c r="L26" s="296"/>
      <c r="M26" s="296"/>
      <c r="N26" s="296"/>
      <c r="O26" s="296"/>
      <c r="P26" s="296"/>
      <c r="Q26" s="292">
        <v>19</v>
      </c>
    </row>
    <row r="27" spans="2:17" ht="14">
      <c r="B27" s="292" t="s">
        <v>23</v>
      </c>
      <c r="C27" s="293" t="s">
        <v>198</v>
      </c>
      <c r="D27" s="294">
        <v>14</v>
      </c>
      <c r="E27" s="295"/>
      <c r="F27" s="295"/>
      <c r="G27" s="295"/>
      <c r="H27" s="295"/>
      <c r="I27" s="295"/>
      <c r="J27" s="296"/>
      <c r="K27" s="296"/>
      <c r="L27" s="296"/>
      <c r="M27" s="296"/>
      <c r="N27" s="296"/>
      <c r="O27" s="296"/>
      <c r="P27" s="296"/>
      <c r="Q27" s="292">
        <v>14</v>
      </c>
    </row>
    <row r="28" spans="2:17" ht="14">
      <c r="B28" s="292" t="s">
        <v>25</v>
      </c>
      <c r="C28" s="293" t="s">
        <v>88</v>
      </c>
      <c r="D28" s="294"/>
      <c r="E28" s="295">
        <v>12</v>
      </c>
      <c r="F28" s="295"/>
      <c r="G28" s="295"/>
      <c r="H28" s="295"/>
      <c r="I28" s="295"/>
      <c r="J28" s="296"/>
      <c r="K28" s="296"/>
      <c r="L28" s="296"/>
      <c r="M28" s="296"/>
      <c r="N28" s="296"/>
      <c r="O28" s="296"/>
      <c r="P28" s="296"/>
      <c r="Q28" s="292">
        <v>12</v>
      </c>
    </row>
    <row r="29" spans="2:17" ht="14">
      <c r="B29" s="292" t="s">
        <v>199</v>
      </c>
      <c r="C29" s="293" t="s">
        <v>200</v>
      </c>
      <c r="D29" s="294">
        <v>11</v>
      </c>
      <c r="E29" s="295"/>
      <c r="F29" s="295"/>
      <c r="G29" s="295"/>
      <c r="H29" s="295"/>
      <c r="I29" s="295"/>
      <c r="J29" s="296"/>
      <c r="K29" s="296"/>
      <c r="L29" s="296"/>
      <c r="M29" s="296"/>
      <c r="N29" s="296"/>
      <c r="O29" s="296"/>
      <c r="P29" s="296"/>
      <c r="Q29" s="292">
        <v>11</v>
      </c>
    </row>
    <row r="30" spans="2:17" ht="14">
      <c r="B30" s="292" t="s">
        <v>40</v>
      </c>
      <c r="C30" s="299" t="s">
        <v>67</v>
      </c>
      <c r="D30" s="294"/>
      <c r="E30" s="295">
        <v>11</v>
      </c>
      <c r="F30" s="295"/>
      <c r="G30" s="295"/>
      <c r="H30" s="295"/>
      <c r="I30" s="295"/>
      <c r="J30" s="296"/>
      <c r="K30" s="296"/>
      <c r="L30" s="296"/>
      <c r="M30" s="296"/>
      <c r="N30" s="296"/>
      <c r="O30" s="296"/>
      <c r="P30" s="296"/>
      <c r="Q30" s="292">
        <v>11</v>
      </c>
    </row>
    <row r="31" spans="2:17" ht="14">
      <c r="B31" s="292" t="s">
        <v>41</v>
      </c>
      <c r="C31" s="300" t="s">
        <v>201</v>
      </c>
      <c r="D31" s="301">
        <v>10</v>
      </c>
      <c r="E31" s="302"/>
      <c r="F31" s="302"/>
      <c r="G31" s="302"/>
      <c r="H31" s="302"/>
      <c r="I31" s="302"/>
      <c r="J31" s="303"/>
      <c r="K31" s="303"/>
      <c r="L31" s="303"/>
      <c r="M31" s="303"/>
      <c r="N31" s="303"/>
      <c r="O31" s="303"/>
      <c r="P31" s="303"/>
      <c r="Q31" s="292">
        <v>10</v>
      </c>
    </row>
    <row r="32" spans="2:17" ht="14">
      <c r="B32" s="292" t="s">
        <v>69</v>
      </c>
      <c r="C32" s="300" t="s">
        <v>202</v>
      </c>
      <c r="D32" s="301"/>
      <c r="E32" s="302">
        <v>9</v>
      </c>
      <c r="F32" s="302"/>
      <c r="G32" s="302"/>
      <c r="H32" s="302"/>
      <c r="I32" s="302"/>
      <c r="J32" s="303"/>
      <c r="K32" s="303"/>
      <c r="L32" s="303"/>
      <c r="M32" s="303"/>
      <c r="N32" s="303"/>
      <c r="O32" s="303"/>
      <c r="P32" s="303"/>
      <c r="Q32" s="292">
        <v>9</v>
      </c>
    </row>
    <row r="33" spans="2:18" ht="14">
      <c r="B33" s="292" t="s">
        <v>70</v>
      </c>
      <c r="C33" s="300" t="s">
        <v>90</v>
      </c>
      <c r="D33" s="301"/>
      <c r="E33" s="302">
        <v>8</v>
      </c>
      <c r="F33" s="302"/>
      <c r="G33" s="302"/>
      <c r="H33" s="302"/>
      <c r="I33" s="302"/>
      <c r="J33" s="303"/>
      <c r="K33" s="303"/>
      <c r="L33" s="303"/>
      <c r="M33" s="303"/>
      <c r="N33" s="303"/>
      <c r="O33" s="303"/>
      <c r="P33" s="303"/>
      <c r="Q33" s="292">
        <v>8</v>
      </c>
    </row>
    <row r="34" spans="2:18" ht="14">
      <c r="B34" s="292" t="s">
        <v>71</v>
      </c>
      <c r="C34" s="300" t="s">
        <v>203</v>
      </c>
      <c r="D34" s="304">
        <v>8</v>
      </c>
      <c r="E34" s="305"/>
      <c r="F34" s="302"/>
      <c r="G34" s="302"/>
      <c r="H34" s="302"/>
      <c r="I34" s="302"/>
      <c r="J34" s="303"/>
      <c r="K34" s="303"/>
      <c r="L34" s="303"/>
      <c r="M34" s="303"/>
      <c r="N34" s="303"/>
      <c r="O34" s="303"/>
      <c r="P34" s="303"/>
      <c r="Q34" s="292">
        <v>8</v>
      </c>
    </row>
    <row r="35" spans="2:18" ht="14">
      <c r="B35" s="292" t="s">
        <v>72</v>
      </c>
      <c r="C35" s="300" t="s">
        <v>92</v>
      </c>
      <c r="D35" s="304"/>
      <c r="E35" s="305">
        <v>6</v>
      </c>
      <c r="F35" s="302"/>
      <c r="G35" s="302"/>
      <c r="H35" s="302"/>
      <c r="I35" s="302"/>
      <c r="J35" s="303"/>
      <c r="K35" s="303"/>
      <c r="L35" s="303"/>
      <c r="M35" s="303"/>
      <c r="N35" s="303"/>
      <c r="O35" s="303"/>
      <c r="P35" s="303"/>
      <c r="Q35" s="292">
        <v>6</v>
      </c>
    </row>
    <row r="36" spans="2:18" ht="14">
      <c r="B36" s="292" t="s">
        <v>73</v>
      </c>
      <c r="C36" s="300" t="s">
        <v>93</v>
      </c>
      <c r="D36" s="304"/>
      <c r="E36" s="305">
        <v>5</v>
      </c>
      <c r="F36" s="302"/>
      <c r="G36" s="302"/>
      <c r="H36" s="302"/>
      <c r="I36" s="302"/>
      <c r="J36" s="303"/>
      <c r="K36" s="303"/>
      <c r="L36" s="303"/>
      <c r="M36" s="303"/>
      <c r="N36" s="303"/>
      <c r="O36" s="303"/>
      <c r="P36" s="303"/>
      <c r="Q36" s="292">
        <v>5</v>
      </c>
    </row>
    <row r="37" spans="2:18" ht="15" thickBot="1">
      <c r="B37" s="292" t="s">
        <v>204</v>
      </c>
      <c r="C37" s="300" t="s">
        <v>154</v>
      </c>
      <c r="D37" s="301"/>
      <c r="E37" s="302" t="s">
        <v>154</v>
      </c>
      <c r="F37" s="302"/>
      <c r="G37" s="302"/>
      <c r="H37" s="302"/>
      <c r="I37" s="302"/>
      <c r="J37" s="303"/>
      <c r="K37" s="303"/>
      <c r="L37" s="303"/>
      <c r="M37" s="303"/>
      <c r="N37" s="303"/>
      <c r="O37" s="303"/>
      <c r="P37" s="303"/>
      <c r="Q37" s="292" t="s">
        <v>154</v>
      </c>
    </row>
    <row r="38" spans="2:18" ht="14" thickBot="1">
      <c r="B38" s="306" t="s">
        <v>113</v>
      </c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8"/>
    </row>
    <row r="39" spans="2:18" ht="14">
      <c r="B39" s="292" t="s">
        <v>13</v>
      </c>
      <c r="C39" s="293" t="s">
        <v>205</v>
      </c>
      <c r="D39" s="297">
        <v>20</v>
      </c>
      <c r="E39" s="298">
        <v>17</v>
      </c>
      <c r="F39" s="298"/>
      <c r="G39" s="298"/>
      <c r="H39" s="298"/>
      <c r="I39" s="298"/>
      <c r="J39" s="309"/>
      <c r="K39" s="309"/>
      <c r="L39" s="309"/>
      <c r="M39" s="309"/>
      <c r="N39" s="309"/>
      <c r="O39" s="309"/>
      <c r="P39" s="309"/>
      <c r="Q39" s="292">
        <v>37</v>
      </c>
    </row>
    <row r="40" spans="2:18" ht="14">
      <c r="B40" s="292" t="s">
        <v>14</v>
      </c>
      <c r="C40" s="293" t="s">
        <v>206</v>
      </c>
      <c r="D40" s="297">
        <v>19</v>
      </c>
      <c r="E40" s="298">
        <v>18</v>
      </c>
      <c r="F40" s="298"/>
      <c r="G40" s="298"/>
      <c r="H40" s="298"/>
      <c r="I40" s="298"/>
      <c r="J40" s="309"/>
      <c r="K40" s="309"/>
      <c r="L40" s="309"/>
      <c r="M40" s="309"/>
      <c r="N40" s="309"/>
      <c r="O40" s="309"/>
      <c r="P40" s="309"/>
      <c r="Q40" s="292">
        <v>37</v>
      </c>
    </row>
    <row r="41" spans="2:18" ht="14">
      <c r="B41" s="292" t="s">
        <v>15</v>
      </c>
      <c r="C41" s="293" t="s">
        <v>81</v>
      </c>
      <c r="D41" s="297">
        <v>17</v>
      </c>
      <c r="E41" s="298">
        <v>19</v>
      </c>
      <c r="F41" s="298"/>
      <c r="G41" s="298"/>
      <c r="H41" s="298"/>
      <c r="I41" s="298"/>
      <c r="J41" s="309"/>
      <c r="K41" s="309"/>
      <c r="L41" s="309"/>
      <c r="M41" s="309"/>
      <c r="N41" s="309"/>
      <c r="O41" s="309"/>
      <c r="P41" s="309"/>
      <c r="Q41" s="292">
        <v>36</v>
      </c>
    </row>
    <row r="42" spans="2:18" ht="14">
      <c r="B42" s="292" t="s">
        <v>207</v>
      </c>
      <c r="C42" s="293" t="s">
        <v>208</v>
      </c>
      <c r="D42" s="297">
        <v>16</v>
      </c>
      <c r="E42" s="298">
        <v>15</v>
      </c>
      <c r="F42" s="298"/>
      <c r="G42" s="298"/>
      <c r="H42" s="298"/>
      <c r="I42" s="298"/>
      <c r="J42" s="309"/>
      <c r="K42" s="309"/>
      <c r="L42" s="309"/>
      <c r="M42" s="309"/>
      <c r="N42" s="309"/>
      <c r="O42" s="309"/>
      <c r="P42" s="309"/>
      <c r="Q42" s="292">
        <v>31</v>
      </c>
      <c r="R42" s="310" t="s">
        <v>154</v>
      </c>
    </row>
    <row r="43" spans="2:18" ht="14">
      <c r="B43" s="292" t="s">
        <v>17</v>
      </c>
      <c r="C43" s="293" t="s">
        <v>83</v>
      </c>
      <c r="D43" s="297">
        <v>15</v>
      </c>
      <c r="E43" s="298">
        <v>13</v>
      </c>
      <c r="F43" s="298"/>
      <c r="G43" s="298"/>
      <c r="H43" s="298"/>
      <c r="I43" s="298"/>
      <c r="J43" s="309"/>
      <c r="K43" s="309"/>
      <c r="L43" s="309"/>
      <c r="M43" s="309"/>
      <c r="N43" s="309"/>
      <c r="O43" s="309"/>
      <c r="P43" s="309"/>
      <c r="Q43" s="292">
        <v>28</v>
      </c>
      <c r="R43" s="310"/>
    </row>
    <row r="44" spans="2:18" ht="14">
      <c r="B44" s="292" t="s">
        <v>18</v>
      </c>
      <c r="C44" s="293" t="s">
        <v>80</v>
      </c>
      <c r="D44" s="297"/>
      <c r="E44" s="298">
        <v>20</v>
      </c>
      <c r="F44" s="298"/>
      <c r="G44" s="298"/>
      <c r="H44" s="298"/>
      <c r="I44" s="298"/>
      <c r="J44" s="309"/>
      <c r="K44" s="309"/>
      <c r="L44" s="309"/>
      <c r="M44" s="309"/>
      <c r="N44" s="309"/>
      <c r="O44" s="309"/>
      <c r="P44" s="309"/>
      <c r="Q44" s="292">
        <v>20</v>
      </c>
      <c r="R44" s="310"/>
    </row>
    <row r="45" spans="2:18" ht="14">
      <c r="B45" s="292" t="s">
        <v>19</v>
      </c>
      <c r="C45" s="293" t="s">
        <v>198</v>
      </c>
      <c r="D45" s="297">
        <v>18</v>
      </c>
      <c r="E45" s="298"/>
      <c r="F45" s="298"/>
      <c r="G45" s="298"/>
      <c r="H45" s="298"/>
      <c r="I45" s="298"/>
      <c r="J45" s="309"/>
      <c r="K45" s="309"/>
      <c r="L45" s="309"/>
      <c r="M45" s="309"/>
      <c r="N45" s="309"/>
      <c r="O45" s="309"/>
      <c r="P45" s="309"/>
      <c r="Q45" s="292">
        <v>18</v>
      </c>
      <c r="R45" s="310"/>
    </row>
    <row r="46" spans="2:18" ht="14">
      <c r="B46" s="292" t="s">
        <v>20</v>
      </c>
      <c r="C46" s="293" t="s">
        <v>209</v>
      </c>
      <c r="D46" s="297"/>
      <c r="E46" s="298">
        <v>16</v>
      </c>
      <c r="F46" s="298"/>
      <c r="G46" s="298"/>
      <c r="H46" s="298"/>
      <c r="I46" s="298"/>
      <c r="J46" s="309"/>
      <c r="K46" s="309"/>
      <c r="L46" s="309"/>
      <c r="M46" s="309"/>
      <c r="N46" s="309"/>
      <c r="O46" s="309"/>
      <c r="P46" s="309"/>
      <c r="Q46" s="292">
        <v>16</v>
      </c>
      <c r="R46" s="310"/>
    </row>
    <row r="47" spans="2:18" ht="14">
      <c r="B47" s="292" t="s">
        <v>21</v>
      </c>
      <c r="C47" s="293" t="s">
        <v>97</v>
      </c>
      <c r="D47" s="297"/>
      <c r="E47" s="298">
        <v>14</v>
      </c>
      <c r="F47" s="298"/>
      <c r="G47" s="298"/>
      <c r="H47" s="298"/>
      <c r="I47" s="298"/>
      <c r="J47" s="309"/>
      <c r="K47" s="309"/>
      <c r="L47" s="309"/>
      <c r="M47" s="309"/>
      <c r="N47" s="309"/>
      <c r="O47" s="309"/>
      <c r="P47" s="309"/>
      <c r="Q47" s="292">
        <v>14</v>
      </c>
    </row>
    <row r="48" spans="2:18" ht="14">
      <c r="B48" s="292" t="s">
        <v>22</v>
      </c>
      <c r="C48" s="293" t="s">
        <v>200</v>
      </c>
      <c r="D48" s="297">
        <v>14</v>
      </c>
      <c r="E48" s="298"/>
      <c r="F48" s="298"/>
      <c r="G48" s="298"/>
      <c r="H48" s="298"/>
      <c r="I48" s="298"/>
      <c r="J48" s="309"/>
      <c r="K48" s="309"/>
      <c r="L48" s="309"/>
      <c r="M48" s="309"/>
      <c r="N48" s="309"/>
      <c r="O48" s="309"/>
      <c r="P48" s="309"/>
      <c r="Q48" s="292">
        <v>14</v>
      </c>
    </row>
    <row r="49" spans="2:17" ht="15" thickBot="1">
      <c r="B49" s="292" t="s">
        <v>210</v>
      </c>
      <c r="C49" s="311" t="s">
        <v>154</v>
      </c>
      <c r="D49" s="304"/>
      <c r="E49" s="305"/>
      <c r="F49" s="305"/>
      <c r="G49" s="305"/>
      <c r="H49" s="305"/>
      <c r="I49" s="305"/>
      <c r="J49" s="312"/>
      <c r="K49" s="312"/>
      <c r="L49" s="312"/>
      <c r="M49" s="312"/>
      <c r="N49" s="312"/>
      <c r="O49" s="312"/>
      <c r="P49" s="312"/>
      <c r="Q49" s="292">
        <f t="shared" ref="Q49" si="0">SUM(D49:P49)</f>
        <v>0</v>
      </c>
    </row>
    <row r="50" spans="2:17" ht="14" thickBot="1">
      <c r="B50" s="313"/>
      <c r="C50" s="314" t="s">
        <v>211</v>
      </c>
      <c r="D50" s="315" t="s">
        <v>212</v>
      </c>
      <c r="E50" s="316" t="s">
        <v>14</v>
      </c>
      <c r="F50" s="316" t="s">
        <v>15</v>
      </c>
      <c r="G50" s="316" t="s">
        <v>16</v>
      </c>
      <c r="H50" s="316" t="s">
        <v>17</v>
      </c>
      <c r="I50" s="316" t="s">
        <v>18</v>
      </c>
      <c r="J50" s="317" t="s">
        <v>19</v>
      </c>
      <c r="K50" s="317" t="s">
        <v>20</v>
      </c>
      <c r="L50" s="317" t="s">
        <v>21</v>
      </c>
      <c r="M50" s="317" t="s">
        <v>22</v>
      </c>
      <c r="N50" s="317" t="s">
        <v>23</v>
      </c>
      <c r="O50" s="317" t="s">
        <v>25</v>
      </c>
      <c r="P50" s="317" t="s">
        <v>26</v>
      </c>
      <c r="Q50" s="318"/>
    </row>
    <row r="51" spans="2:17">
      <c r="C51" s="310" t="s">
        <v>154</v>
      </c>
    </row>
    <row r="52" spans="2:17">
      <c r="B52" s="319" t="s">
        <v>213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</row>
    <row r="53" spans="2:17">
      <c r="B53" s="321" t="s">
        <v>154</v>
      </c>
      <c r="C53" s="321" t="s">
        <v>154</v>
      </c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322"/>
      <c r="Q53" s="322"/>
    </row>
    <row r="54" spans="2:17">
      <c r="B54" s="323" t="s">
        <v>105</v>
      </c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</row>
    <row r="55" spans="2:17">
      <c r="B55" s="323" t="s">
        <v>154</v>
      </c>
      <c r="C55" s="323"/>
      <c r="D55" s="323"/>
      <c r="E55" s="323"/>
      <c r="F55" s="323"/>
      <c r="G55" s="323"/>
      <c r="H55" s="323"/>
      <c r="I55" s="323"/>
      <c r="J55" s="323"/>
      <c r="K55" s="323"/>
      <c r="L55" s="323"/>
      <c r="M55" s="323"/>
      <c r="N55" s="323"/>
      <c r="O55" s="323"/>
      <c r="P55" s="323"/>
      <c r="Q55" s="323"/>
    </row>
  </sheetData>
  <mergeCells count="10">
    <mergeCell ref="B38:Q38"/>
    <mergeCell ref="B52:Q52"/>
    <mergeCell ref="B54:Q54"/>
    <mergeCell ref="B55:Q55"/>
    <mergeCell ref="A1:Q1"/>
    <mergeCell ref="A2:Q2"/>
    <mergeCell ref="C4:C7"/>
    <mergeCell ref="C8:C11"/>
    <mergeCell ref="C12:C15"/>
    <mergeCell ref="B16:Q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A406-BDBA-4041-BF8B-0D58173D4BC1}">
  <dimension ref="A2:J40"/>
  <sheetViews>
    <sheetView workbookViewId="0">
      <selection activeCell="M26" sqref="M26"/>
    </sheetView>
  </sheetViews>
  <sheetFormatPr baseColWidth="10" defaultColWidth="8.83203125" defaultRowHeight="15"/>
  <cols>
    <col min="1" max="1" width="4.6640625" customWidth="1"/>
    <col min="2" max="2" width="5.1640625" customWidth="1"/>
    <col min="3" max="3" width="28.1640625" customWidth="1"/>
    <col min="4" max="8" width="6.6640625" customWidth="1"/>
    <col min="9" max="9" width="6" customWidth="1"/>
    <col min="10" max="10" width="6.5" customWidth="1"/>
  </cols>
  <sheetData>
    <row r="2" spans="2:9">
      <c r="B2" s="380" t="s">
        <v>246</v>
      </c>
      <c r="C2" s="380"/>
      <c r="D2" s="380"/>
      <c r="E2" s="380"/>
      <c r="F2" s="380"/>
      <c r="G2" s="380"/>
      <c r="H2" s="380"/>
      <c r="I2" s="380"/>
    </row>
    <row r="3" spans="2:9" ht="17" thickBot="1">
      <c r="B3" s="381"/>
      <c r="C3" s="381" t="s">
        <v>247</v>
      </c>
      <c r="D3" s="381"/>
      <c r="E3" s="381"/>
      <c r="F3" s="381"/>
      <c r="G3" s="381"/>
      <c r="H3" s="381"/>
      <c r="I3" s="381"/>
    </row>
    <row r="4" spans="2:9">
      <c r="B4" s="382"/>
      <c r="C4" s="383" t="s">
        <v>248</v>
      </c>
      <c r="D4" s="384" t="s">
        <v>249</v>
      </c>
      <c r="E4" s="385" t="s">
        <v>250</v>
      </c>
      <c r="F4" s="386" t="s">
        <v>251</v>
      </c>
      <c r="G4" s="384" t="s">
        <v>252</v>
      </c>
      <c r="H4" s="387" t="s">
        <v>148</v>
      </c>
      <c r="I4" s="382"/>
    </row>
    <row r="5" spans="2:9">
      <c r="B5" s="388" t="s">
        <v>161</v>
      </c>
      <c r="C5" s="389"/>
      <c r="D5" s="390" t="s">
        <v>154</v>
      </c>
      <c r="E5" s="390"/>
      <c r="F5" s="391" t="s">
        <v>156</v>
      </c>
      <c r="G5" s="391" t="s">
        <v>155</v>
      </c>
      <c r="H5" s="392" t="s">
        <v>154</v>
      </c>
      <c r="I5" s="388"/>
    </row>
    <row r="6" spans="2:9">
      <c r="B6" s="388" t="s">
        <v>166</v>
      </c>
      <c r="C6" s="389"/>
      <c r="D6" s="390" t="s">
        <v>155</v>
      </c>
      <c r="E6" s="390" t="s">
        <v>174</v>
      </c>
      <c r="F6" s="391" t="s">
        <v>253</v>
      </c>
      <c r="G6" s="391" t="s">
        <v>254</v>
      </c>
      <c r="H6" s="393" t="s">
        <v>159</v>
      </c>
      <c r="I6" s="388"/>
    </row>
    <row r="7" spans="2:9">
      <c r="B7" s="388" t="s">
        <v>167</v>
      </c>
      <c r="C7" s="389" t="s">
        <v>255</v>
      </c>
      <c r="D7" s="390" t="s">
        <v>256</v>
      </c>
      <c r="E7" s="390" t="s">
        <v>257</v>
      </c>
      <c r="F7" s="391" t="s">
        <v>169</v>
      </c>
      <c r="G7" s="391" t="s">
        <v>258</v>
      </c>
      <c r="H7" s="393" t="s">
        <v>259</v>
      </c>
      <c r="I7" s="388" t="s">
        <v>158</v>
      </c>
    </row>
    <row r="8" spans="2:9">
      <c r="B8" s="388" t="s">
        <v>163</v>
      </c>
      <c r="C8" s="389"/>
      <c r="D8" s="390" t="s">
        <v>260</v>
      </c>
      <c r="E8" s="390" t="s">
        <v>260</v>
      </c>
      <c r="F8" s="391" t="s">
        <v>174</v>
      </c>
      <c r="G8" s="391" t="s">
        <v>261</v>
      </c>
      <c r="H8" s="393" t="s">
        <v>262</v>
      </c>
      <c r="I8" s="388" t="s">
        <v>166</v>
      </c>
    </row>
    <row r="9" spans="2:9">
      <c r="B9" s="388" t="s">
        <v>185</v>
      </c>
      <c r="C9" s="389"/>
      <c r="D9" s="390" t="s">
        <v>263</v>
      </c>
      <c r="E9" s="390" t="s">
        <v>264</v>
      </c>
      <c r="F9" s="391" t="s">
        <v>257</v>
      </c>
      <c r="G9" s="391" t="s">
        <v>260</v>
      </c>
      <c r="H9" s="393" t="s">
        <v>254</v>
      </c>
      <c r="I9" s="388" t="s">
        <v>185</v>
      </c>
    </row>
    <row r="10" spans="2:9">
      <c r="B10" s="388" t="s">
        <v>164</v>
      </c>
      <c r="C10" s="389"/>
      <c r="D10" s="390" t="s">
        <v>265</v>
      </c>
      <c r="E10" s="390" t="s">
        <v>261</v>
      </c>
      <c r="F10" s="391" t="s">
        <v>254</v>
      </c>
      <c r="G10" s="391" t="s">
        <v>257</v>
      </c>
      <c r="H10" s="393" t="s">
        <v>266</v>
      </c>
      <c r="I10" s="388" t="s">
        <v>183</v>
      </c>
    </row>
    <row r="11" spans="2:9">
      <c r="B11" s="388" t="s">
        <v>157</v>
      </c>
      <c r="C11" s="394" t="s">
        <v>267</v>
      </c>
      <c r="D11" s="390" t="s">
        <v>260</v>
      </c>
      <c r="E11" s="390"/>
      <c r="F11" s="391" t="s">
        <v>261</v>
      </c>
      <c r="G11" s="391" t="s">
        <v>268</v>
      </c>
      <c r="H11" s="393" t="s">
        <v>263</v>
      </c>
      <c r="I11" s="388"/>
    </row>
    <row r="12" spans="2:9">
      <c r="B12" s="388"/>
      <c r="C12" s="394"/>
      <c r="D12" s="390" t="s">
        <v>154</v>
      </c>
      <c r="E12" s="390"/>
      <c r="F12" s="391" t="s">
        <v>266</v>
      </c>
      <c r="G12" s="391" t="s">
        <v>266</v>
      </c>
      <c r="H12" s="393" t="s">
        <v>265</v>
      </c>
      <c r="I12" s="388"/>
    </row>
    <row r="13" spans="2:9">
      <c r="B13" s="388"/>
      <c r="C13" s="394"/>
      <c r="D13" s="390" t="s">
        <v>154</v>
      </c>
      <c r="E13" s="390"/>
      <c r="F13" s="391" t="s">
        <v>263</v>
      </c>
      <c r="G13" s="391" t="s">
        <v>269</v>
      </c>
      <c r="H13" s="393"/>
      <c r="I13" s="388"/>
    </row>
    <row r="14" spans="2:9">
      <c r="B14" s="388"/>
      <c r="C14" s="394"/>
      <c r="D14" s="390"/>
      <c r="E14" s="390"/>
      <c r="F14" s="391" t="s">
        <v>254</v>
      </c>
      <c r="G14" s="391" t="s">
        <v>256</v>
      </c>
      <c r="H14" s="393"/>
      <c r="I14" s="388"/>
    </row>
    <row r="15" spans="2:9" ht="16" thickBot="1">
      <c r="B15" s="395"/>
      <c r="C15" s="396"/>
      <c r="D15" s="397" t="s">
        <v>192</v>
      </c>
      <c r="E15" s="397"/>
      <c r="F15" s="398" t="s">
        <v>258</v>
      </c>
      <c r="G15" s="398"/>
      <c r="H15" s="399" t="s">
        <v>154</v>
      </c>
      <c r="I15" s="395"/>
    </row>
    <row r="16" spans="2:9" ht="16" thickBot="1">
      <c r="B16" s="400" t="s">
        <v>270</v>
      </c>
      <c r="C16" s="401"/>
      <c r="D16" s="401"/>
      <c r="E16" s="401"/>
      <c r="F16" s="401"/>
      <c r="G16" s="401"/>
      <c r="H16" s="401"/>
      <c r="I16" s="402"/>
    </row>
    <row r="17" spans="1:9">
      <c r="B17" s="403" t="s">
        <v>13</v>
      </c>
      <c r="C17" s="404" t="s">
        <v>98</v>
      </c>
      <c r="D17" s="405">
        <v>10</v>
      </c>
      <c r="E17" s="406"/>
      <c r="F17" s="407"/>
      <c r="G17" s="408"/>
      <c r="H17" s="405"/>
      <c r="I17" s="409"/>
    </row>
    <row r="18" spans="1:9">
      <c r="B18" s="403" t="s">
        <v>14</v>
      </c>
      <c r="C18" s="410" t="s">
        <v>99</v>
      </c>
      <c r="D18" s="405">
        <v>9</v>
      </c>
      <c r="E18" s="406"/>
      <c r="F18" s="407"/>
      <c r="G18" s="411"/>
      <c r="H18" s="405"/>
      <c r="I18" s="409"/>
    </row>
    <row r="19" spans="1:9">
      <c r="B19" s="403" t="s">
        <v>15</v>
      </c>
      <c r="C19" s="410" t="s">
        <v>132</v>
      </c>
      <c r="D19" s="405">
        <v>8</v>
      </c>
      <c r="E19" s="406"/>
      <c r="F19" s="407"/>
      <c r="G19" s="411"/>
      <c r="H19" s="405"/>
      <c r="I19" s="409"/>
    </row>
    <row r="20" spans="1:9" ht="16" thickBot="1">
      <c r="B20" s="403" t="s">
        <v>207</v>
      </c>
      <c r="C20" s="412" t="s">
        <v>133</v>
      </c>
      <c r="D20" s="413">
        <v>7</v>
      </c>
      <c r="E20" s="414"/>
      <c r="F20" s="415"/>
      <c r="G20" s="416"/>
      <c r="H20" s="413"/>
      <c r="I20" s="409"/>
    </row>
    <row r="21" spans="1:9" ht="16" thickBot="1">
      <c r="B21" s="417" t="s">
        <v>271</v>
      </c>
      <c r="C21" s="418"/>
      <c r="D21" s="418"/>
      <c r="E21" s="418"/>
      <c r="F21" s="418"/>
      <c r="G21" s="418"/>
      <c r="H21" s="418"/>
      <c r="I21" s="419"/>
    </row>
    <row r="22" spans="1:9">
      <c r="B22" s="403" t="s">
        <v>13</v>
      </c>
      <c r="C22" s="404" t="s">
        <v>98</v>
      </c>
      <c r="D22" s="405">
        <v>10</v>
      </c>
      <c r="E22" s="406"/>
      <c r="F22" s="407"/>
      <c r="G22" s="408"/>
      <c r="H22" s="405"/>
      <c r="I22" s="409"/>
    </row>
    <row r="23" spans="1:9">
      <c r="B23" s="403" t="s">
        <v>14</v>
      </c>
      <c r="C23" s="410" t="s">
        <v>272</v>
      </c>
      <c r="D23" s="405">
        <v>9</v>
      </c>
      <c r="E23" s="406"/>
      <c r="F23" s="407"/>
      <c r="G23" s="411"/>
      <c r="H23" s="405"/>
      <c r="I23" s="409"/>
    </row>
    <row r="24" spans="1:9">
      <c r="B24" s="403" t="s">
        <v>15</v>
      </c>
      <c r="C24" s="412" t="s">
        <v>44</v>
      </c>
      <c r="D24" s="413">
        <v>8</v>
      </c>
      <c r="E24" s="414"/>
      <c r="F24" s="415"/>
      <c r="G24" s="416"/>
      <c r="H24" s="413"/>
      <c r="I24" s="409"/>
    </row>
    <row r="25" spans="1:9">
      <c r="B25" s="403" t="s">
        <v>16</v>
      </c>
      <c r="C25" s="412" t="s">
        <v>101</v>
      </c>
      <c r="D25" s="413">
        <v>7</v>
      </c>
      <c r="E25" s="414"/>
      <c r="F25" s="415"/>
      <c r="G25" s="416"/>
      <c r="H25" s="413"/>
      <c r="I25" s="409"/>
    </row>
    <row r="26" spans="1:9" ht="16" thickBot="1">
      <c r="B26" s="403" t="s">
        <v>17</v>
      </c>
      <c r="C26" s="412" t="s">
        <v>133</v>
      </c>
      <c r="D26" s="413">
        <v>6</v>
      </c>
      <c r="E26" s="414"/>
      <c r="F26" s="415"/>
      <c r="G26" s="416"/>
      <c r="H26" s="413"/>
      <c r="I26" s="409"/>
    </row>
    <row r="27" spans="1:9" ht="16" thickBot="1">
      <c r="B27" s="420"/>
      <c r="C27" s="421" t="s">
        <v>211</v>
      </c>
      <c r="D27" s="422" t="s">
        <v>212</v>
      </c>
      <c r="E27" s="423" t="s">
        <v>14</v>
      </c>
      <c r="F27" s="423" t="s">
        <v>194</v>
      </c>
      <c r="G27" s="422" t="s">
        <v>16</v>
      </c>
      <c r="H27" s="424" t="s">
        <v>17</v>
      </c>
      <c r="I27" s="425"/>
    </row>
    <row r="28" spans="1:9" ht="25">
      <c r="B28" s="426"/>
      <c r="C28" s="427" t="s">
        <v>273</v>
      </c>
      <c r="D28" s="428"/>
      <c r="E28" s="428"/>
      <c r="F28" s="428"/>
      <c r="G28" s="428"/>
      <c r="H28" s="428" t="s">
        <v>274</v>
      </c>
      <c r="I28" s="428"/>
    </row>
    <row r="29" spans="1:9">
      <c r="C29" s="429"/>
    </row>
    <row r="30" spans="1:9">
      <c r="A30" s="430"/>
      <c r="B30" s="431" t="s">
        <v>275</v>
      </c>
      <c r="C30" s="431"/>
      <c r="D30" s="431"/>
      <c r="E30" s="431"/>
      <c r="F30" s="431"/>
      <c r="G30" s="431"/>
      <c r="H30" s="431"/>
      <c r="I30" s="431"/>
    </row>
    <row r="31" spans="1:9">
      <c r="A31" s="430" t="s">
        <v>276</v>
      </c>
      <c r="B31" s="432" t="s">
        <v>277</v>
      </c>
      <c r="C31" s="432"/>
      <c r="D31" s="432"/>
      <c r="E31" s="432"/>
      <c r="F31" s="432"/>
      <c r="G31" s="432"/>
      <c r="H31" s="432"/>
      <c r="I31" s="432"/>
    </row>
    <row r="32" spans="1:9">
      <c r="B32" s="433" t="s">
        <v>105</v>
      </c>
      <c r="C32" s="433"/>
      <c r="D32" s="433"/>
      <c r="E32" s="433"/>
      <c r="F32" s="433"/>
      <c r="G32" s="433"/>
      <c r="H32" s="433"/>
      <c r="I32" s="433"/>
    </row>
    <row r="33" spans="1:10">
      <c r="C33" s="434" t="s">
        <v>276</v>
      </c>
      <c r="D33" s="434"/>
      <c r="E33" s="434"/>
      <c r="F33" s="434"/>
      <c r="G33" s="434"/>
      <c r="H33" s="434"/>
    </row>
    <row r="34" spans="1:10">
      <c r="C34" s="434" t="s">
        <v>278</v>
      </c>
      <c r="D34" s="434"/>
      <c r="E34" s="434"/>
      <c r="F34" s="434"/>
      <c r="G34" s="434"/>
      <c r="H34" s="434"/>
    </row>
    <row r="35" spans="1:10">
      <c r="C35" t="s">
        <v>192</v>
      </c>
    </row>
    <row r="36" spans="1:10">
      <c r="I36" s="435"/>
    </row>
    <row r="38" spans="1:10">
      <c r="A38" t="s">
        <v>154</v>
      </c>
      <c r="J38" s="436"/>
    </row>
    <row r="39" spans="1:10">
      <c r="I39" s="436"/>
      <c r="J39" s="436"/>
    </row>
    <row r="40" spans="1:10">
      <c r="I40" s="436"/>
      <c r="J40" s="436"/>
    </row>
  </sheetData>
  <mergeCells count="11">
    <mergeCell ref="B30:I30"/>
    <mergeCell ref="B31:I31"/>
    <mergeCell ref="B32:I32"/>
    <mergeCell ref="C33:H33"/>
    <mergeCell ref="C34:H34"/>
    <mergeCell ref="B2:I2"/>
    <mergeCell ref="C4:C6"/>
    <mergeCell ref="C7:C10"/>
    <mergeCell ref="C11:C15"/>
    <mergeCell ref="B16:I16"/>
    <mergeCell ref="B21:I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E275-FF2A-F449-9A85-207CE41F5D47}">
  <dimension ref="A1:P11"/>
  <sheetViews>
    <sheetView workbookViewId="0">
      <selection activeCell="F43" sqref="F43"/>
    </sheetView>
  </sheetViews>
  <sheetFormatPr baseColWidth="10" defaultColWidth="11.5" defaultRowHeight="15"/>
  <cols>
    <col min="4" max="4" width="12.1640625" customWidth="1"/>
  </cols>
  <sheetData>
    <row r="1" spans="1:16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16" ht="16">
      <c r="A2" s="354"/>
      <c r="B2" s="355" t="s">
        <v>228</v>
      </c>
      <c r="C2" s="355"/>
      <c r="D2" s="355"/>
      <c r="E2" s="355"/>
      <c r="F2" s="355"/>
      <c r="G2" s="355"/>
      <c r="H2" s="355"/>
      <c r="I2" s="355"/>
      <c r="J2" s="355"/>
      <c r="K2" s="356"/>
      <c r="L2" s="356"/>
      <c r="M2" s="356"/>
      <c r="N2" s="356"/>
      <c r="O2" s="356"/>
      <c r="P2" s="356"/>
    </row>
    <row r="3" spans="1:16" ht="16" thickBot="1">
      <c r="A3" s="354"/>
      <c r="B3" s="357" t="s">
        <v>229</v>
      </c>
      <c r="C3" s="357"/>
      <c r="D3" s="357"/>
      <c r="E3" s="357"/>
      <c r="F3" s="357"/>
      <c r="G3" s="357"/>
      <c r="H3" s="357"/>
      <c r="I3" s="357"/>
      <c r="J3" s="357"/>
      <c r="K3" s="354"/>
      <c r="L3" s="354"/>
      <c r="M3" s="354"/>
      <c r="N3" s="354"/>
      <c r="O3" s="354"/>
      <c r="P3" s="354"/>
    </row>
    <row r="4" spans="1:16">
      <c r="A4" s="354"/>
      <c r="B4" s="358" t="s">
        <v>230</v>
      </c>
      <c r="C4" s="359" t="s">
        <v>231</v>
      </c>
      <c r="D4" s="359" t="s">
        <v>232</v>
      </c>
      <c r="E4" s="359" t="s">
        <v>8</v>
      </c>
      <c r="F4" s="359" t="s">
        <v>233</v>
      </c>
      <c r="G4" s="359" t="s">
        <v>234</v>
      </c>
      <c r="H4" s="359" t="s">
        <v>8</v>
      </c>
      <c r="I4" s="359" t="s">
        <v>233</v>
      </c>
      <c r="J4" s="360" t="s">
        <v>235</v>
      </c>
      <c r="K4" s="354"/>
      <c r="L4" s="354"/>
      <c r="M4" s="354"/>
      <c r="N4" s="354"/>
      <c r="O4" s="354"/>
      <c r="P4" s="354"/>
    </row>
    <row r="5" spans="1:16" ht="16" thickBot="1">
      <c r="A5" s="354"/>
      <c r="B5" s="361"/>
      <c r="C5" s="359" t="s">
        <v>221</v>
      </c>
      <c r="D5" s="359" t="s">
        <v>236</v>
      </c>
      <c r="E5" s="362"/>
      <c r="F5" s="359" t="s">
        <v>237</v>
      </c>
      <c r="G5" s="362" t="s">
        <v>238</v>
      </c>
      <c r="H5" s="362"/>
      <c r="I5" s="359" t="s">
        <v>237</v>
      </c>
      <c r="J5" s="363"/>
      <c r="K5" s="354"/>
      <c r="L5" s="354"/>
      <c r="M5" s="354"/>
      <c r="N5" s="354"/>
      <c r="O5" s="354"/>
      <c r="P5" s="354"/>
    </row>
    <row r="6" spans="1:16">
      <c r="A6" s="354"/>
      <c r="B6" s="364">
        <v>2023</v>
      </c>
      <c r="C6" s="365" t="s">
        <v>13</v>
      </c>
      <c r="D6" s="365" t="s">
        <v>239</v>
      </c>
      <c r="E6" s="365">
        <v>131.30000000000001</v>
      </c>
      <c r="F6" s="365">
        <v>13</v>
      </c>
      <c r="G6" s="365" t="s">
        <v>240</v>
      </c>
      <c r="H6" s="365">
        <v>132.02000000000001</v>
      </c>
      <c r="I6" s="365">
        <v>13</v>
      </c>
      <c r="J6" s="366">
        <v>26</v>
      </c>
      <c r="K6" s="354"/>
      <c r="L6" s="354"/>
      <c r="M6" s="354"/>
      <c r="N6" s="354"/>
      <c r="O6" s="354"/>
      <c r="P6" s="354"/>
    </row>
    <row r="7" spans="1:16">
      <c r="A7" s="354"/>
      <c r="B7" s="367">
        <v>2024</v>
      </c>
      <c r="C7" s="368" t="s">
        <v>14</v>
      </c>
      <c r="D7" s="368" t="s">
        <v>239</v>
      </c>
      <c r="E7" s="369">
        <v>116.9</v>
      </c>
      <c r="F7" s="368">
        <v>10</v>
      </c>
      <c r="G7" s="368" t="s">
        <v>241</v>
      </c>
      <c r="H7" s="368">
        <v>142.5</v>
      </c>
      <c r="I7" s="368">
        <v>8</v>
      </c>
      <c r="J7" s="370">
        <v>18</v>
      </c>
      <c r="K7" s="354"/>
      <c r="L7" s="354"/>
      <c r="M7" s="354"/>
      <c r="N7" s="354"/>
      <c r="O7" s="354"/>
      <c r="P7" s="354"/>
    </row>
    <row r="8" spans="1:16">
      <c r="A8" s="354"/>
      <c r="B8" s="371">
        <v>2025</v>
      </c>
      <c r="C8" s="372" t="s">
        <v>15</v>
      </c>
      <c r="D8" s="372" t="s">
        <v>242</v>
      </c>
      <c r="E8" s="373">
        <v>159.4</v>
      </c>
      <c r="F8" s="372">
        <v>13</v>
      </c>
      <c r="G8" s="372" t="s">
        <v>243</v>
      </c>
      <c r="H8" s="372">
        <v>161.1</v>
      </c>
      <c r="I8" s="372">
        <v>15</v>
      </c>
      <c r="J8" s="374">
        <v>28</v>
      </c>
      <c r="K8" s="354"/>
      <c r="L8" s="354"/>
      <c r="M8" s="354"/>
      <c r="N8" s="354"/>
      <c r="O8" s="354"/>
      <c r="P8" s="354"/>
    </row>
    <row r="9" spans="1:16" ht="16" thickBot="1">
      <c r="A9" s="354"/>
      <c r="B9" s="375">
        <v>2026</v>
      </c>
      <c r="C9" s="376" t="s">
        <v>16</v>
      </c>
      <c r="D9" s="376" t="s">
        <v>244</v>
      </c>
      <c r="E9" s="377">
        <v>151.5</v>
      </c>
      <c r="F9" s="376">
        <v>20</v>
      </c>
      <c r="G9" s="376" t="s">
        <v>245</v>
      </c>
      <c r="H9" s="376">
        <v>155.30000000000001</v>
      </c>
      <c r="I9" s="376">
        <v>23</v>
      </c>
      <c r="J9" s="378">
        <v>43</v>
      </c>
      <c r="K9" s="354"/>
      <c r="L9" s="354"/>
      <c r="M9" s="354"/>
      <c r="N9" s="354"/>
      <c r="O9" s="354"/>
      <c r="P9" s="354"/>
    </row>
    <row r="10" spans="1:16">
      <c r="A10" s="354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</row>
    <row r="11" spans="1:16">
      <c r="A11" s="354"/>
      <c r="B11" s="354"/>
      <c r="C11" s="354"/>
      <c r="D11" s="354"/>
      <c r="E11" s="354"/>
      <c r="F11" s="354"/>
      <c r="G11" s="379" t="s">
        <v>227</v>
      </c>
      <c r="H11" s="379"/>
      <c r="I11" s="379"/>
      <c r="J11" s="354"/>
      <c r="K11" s="354"/>
      <c r="L11" s="354"/>
      <c r="M11" s="354"/>
      <c r="N11" s="354"/>
      <c r="O11" s="354"/>
      <c r="P11" s="354"/>
    </row>
  </sheetData>
  <mergeCells count="2">
    <mergeCell ref="B2:J2"/>
    <mergeCell ref="B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3AE5-71DC-1B4C-8496-AF292F1DABEB}">
  <dimension ref="B1:J13"/>
  <sheetViews>
    <sheetView workbookViewId="0">
      <selection activeCell="E23" sqref="E23"/>
    </sheetView>
  </sheetViews>
  <sheetFormatPr baseColWidth="10" defaultColWidth="11.5" defaultRowHeight="15"/>
  <cols>
    <col min="2" max="2" width="6.33203125" customWidth="1"/>
    <col min="3" max="3" width="5.5" customWidth="1"/>
    <col min="4" max="4" width="21.5" bestFit="1" customWidth="1"/>
    <col min="5" max="5" width="7.83203125" customWidth="1"/>
    <col min="6" max="6" width="7.33203125" customWidth="1"/>
    <col min="7" max="7" width="18.5" customWidth="1"/>
    <col min="8" max="8" width="7.83203125" customWidth="1"/>
    <col min="9" max="9" width="7.33203125" customWidth="1"/>
    <col min="10" max="10" width="6.83203125" customWidth="1"/>
  </cols>
  <sheetData>
    <row r="1" spans="2:10">
      <c r="B1" s="325"/>
      <c r="C1" s="325"/>
      <c r="D1" s="325"/>
      <c r="E1" s="325"/>
      <c r="F1" s="325"/>
      <c r="G1" s="325"/>
      <c r="H1" s="325"/>
      <c r="I1" s="325"/>
      <c r="J1" s="325"/>
    </row>
    <row r="3" spans="2:10">
      <c r="C3" s="326"/>
      <c r="D3" s="326" t="s">
        <v>214</v>
      </c>
      <c r="E3" s="326"/>
      <c r="F3" s="326"/>
      <c r="G3" s="326"/>
      <c r="H3" s="326"/>
      <c r="I3" s="326"/>
      <c r="J3" s="326"/>
    </row>
    <row r="4" spans="2:10">
      <c r="C4" s="326"/>
      <c r="D4" s="326"/>
      <c r="F4" s="327" t="s">
        <v>215</v>
      </c>
      <c r="G4" s="326"/>
      <c r="H4" s="326"/>
      <c r="I4" s="326"/>
      <c r="J4" s="326"/>
    </row>
    <row r="5" spans="2:10" ht="16" thickBot="1">
      <c r="C5" s="326"/>
      <c r="D5" s="326"/>
      <c r="E5" s="326"/>
      <c r="F5" s="326"/>
      <c r="G5" s="326"/>
      <c r="H5" s="326"/>
      <c r="I5" s="326"/>
      <c r="J5" s="326"/>
    </row>
    <row r="6" spans="2:10">
      <c r="B6" s="328" t="s">
        <v>216</v>
      </c>
      <c r="C6" s="329" t="s">
        <v>217</v>
      </c>
      <c r="D6" s="330" t="s">
        <v>218</v>
      </c>
      <c r="E6" s="331" t="s">
        <v>8</v>
      </c>
      <c r="F6" s="332" t="s">
        <v>219</v>
      </c>
      <c r="G6" s="330" t="s">
        <v>220</v>
      </c>
      <c r="H6" s="331" t="s">
        <v>8</v>
      </c>
      <c r="I6" s="332" t="s">
        <v>219</v>
      </c>
      <c r="J6" s="328" t="s">
        <v>32</v>
      </c>
    </row>
    <row r="7" spans="2:10" ht="16" thickBot="1">
      <c r="B7" s="333"/>
      <c r="C7" s="334" t="s">
        <v>221</v>
      </c>
      <c r="D7" s="335" t="s">
        <v>222</v>
      </c>
      <c r="E7" s="336"/>
      <c r="F7" s="337"/>
      <c r="G7" s="335" t="s">
        <v>223</v>
      </c>
      <c r="H7" s="336"/>
      <c r="I7" s="338"/>
      <c r="J7" s="333"/>
    </row>
    <row r="8" spans="2:10">
      <c r="B8" s="339">
        <v>2023</v>
      </c>
      <c r="C8" s="340" t="s">
        <v>13</v>
      </c>
      <c r="D8" s="341" t="s">
        <v>224</v>
      </c>
      <c r="E8" s="342">
        <v>115.6</v>
      </c>
      <c r="F8" s="174">
        <v>9</v>
      </c>
      <c r="G8" s="341" t="s">
        <v>224</v>
      </c>
      <c r="H8" s="342">
        <v>113.76</v>
      </c>
      <c r="I8" s="174">
        <v>7</v>
      </c>
      <c r="J8" s="339">
        <v>16</v>
      </c>
    </row>
    <row r="9" spans="2:10">
      <c r="B9" s="343">
        <v>2024</v>
      </c>
      <c r="C9" s="344" t="s">
        <v>14</v>
      </c>
      <c r="D9" s="345" t="s">
        <v>224</v>
      </c>
      <c r="E9" s="346">
        <v>77.3</v>
      </c>
      <c r="F9" s="175">
        <v>17</v>
      </c>
      <c r="G9" s="345" t="s">
        <v>225</v>
      </c>
      <c r="H9" s="346">
        <v>86.2</v>
      </c>
      <c r="I9" s="175">
        <v>12</v>
      </c>
      <c r="J9" s="343">
        <v>29</v>
      </c>
    </row>
    <row r="10" spans="2:10">
      <c r="B10" s="347">
        <v>2025</v>
      </c>
      <c r="C10" s="348" t="s">
        <v>15</v>
      </c>
      <c r="D10" s="349" t="s">
        <v>39</v>
      </c>
      <c r="E10" s="350">
        <v>104.1</v>
      </c>
      <c r="F10" s="176">
        <v>14</v>
      </c>
      <c r="G10" s="349" t="s">
        <v>226</v>
      </c>
      <c r="H10" s="350">
        <v>100.3</v>
      </c>
      <c r="I10" s="176">
        <v>8</v>
      </c>
      <c r="J10" s="347">
        <v>22</v>
      </c>
    </row>
    <row r="11" spans="2:10" ht="16" thickBot="1">
      <c r="B11" s="351">
        <v>2026</v>
      </c>
      <c r="C11" s="352" t="s">
        <v>16</v>
      </c>
      <c r="D11" s="352" t="s">
        <v>79</v>
      </c>
      <c r="E11" s="352">
        <v>113.36</v>
      </c>
      <c r="F11" s="352">
        <v>19</v>
      </c>
      <c r="G11" s="352" t="s">
        <v>224</v>
      </c>
      <c r="H11" s="352">
        <v>123.9</v>
      </c>
      <c r="I11" s="352">
        <v>9</v>
      </c>
      <c r="J11" s="177">
        <v>28</v>
      </c>
    </row>
    <row r="12" spans="2:10">
      <c r="B12" s="353"/>
      <c r="C12" s="353"/>
    </row>
    <row r="13" spans="2:10">
      <c r="G13" s="353" t="s">
        <v>227</v>
      </c>
    </row>
  </sheetData>
  <mergeCells count="1">
    <mergeCell ref="B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FB01-2AFF-DC40-82B8-2A15D42F1AC2}">
  <dimension ref="A2:K13"/>
  <sheetViews>
    <sheetView tabSelected="1" workbookViewId="0">
      <selection activeCell="O26" sqref="O26"/>
    </sheetView>
  </sheetViews>
  <sheetFormatPr baseColWidth="10" defaultColWidth="8.83203125" defaultRowHeight="15"/>
  <cols>
    <col min="1" max="1" width="5.83203125" customWidth="1"/>
    <col min="2" max="2" width="7.1640625" customWidth="1"/>
    <col min="3" max="3" width="20.5" bestFit="1" customWidth="1"/>
    <col min="4" max="4" width="7.6640625" customWidth="1"/>
    <col min="5" max="5" width="6.6640625" customWidth="1"/>
    <col min="6" max="6" width="20.6640625" customWidth="1"/>
    <col min="7" max="7" width="7.5" customWidth="1"/>
    <col min="8" max="8" width="6" customWidth="1"/>
    <col min="9" max="9" width="6.5" customWidth="1"/>
    <col min="12" max="12" width="7.6640625" customWidth="1"/>
  </cols>
  <sheetData>
    <row r="2" spans="1:11">
      <c r="A2" s="437" t="s">
        <v>279</v>
      </c>
      <c r="B2" s="437"/>
      <c r="C2" s="437"/>
      <c r="D2" s="437"/>
      <c r="E2" s="437"/>
      <c r="F2" s="437"/>
      <c r="G2" s="437"/>
      <c r="H2" s="437"/>
      <c r="I2" s="437"/>
    </row>
    <row r="3" spans="1:11">
      <c r="A3" s="434" t="s">
        <v>280</v>
      </c>
      <c r="B3" s="434"/>
      <c r="C3" s="434"/>
      <c r="D3" s="434"/>
      <c r="E3" s="434"/>
      <c r="F3" s="434"/>
      <c r="G3" s="434"/>
      <c r="H3" s="434"/>
      <c r="I3" s="434"/>
    </row>
    <row r="4" spans="1:11">
      <c r="A4" s="434" t="s">
        <v>229</v>
      </c>
      <c r="B4" s="434"/>
      <c r="C4" s="434"/>
      <c r="D4" s="434"/>
      <c r="E4" s="434"/>
      <c r="F4" s="434"/>
      <c r="G4" s="434"/>
      <c r="H4" s="434"/>
      <c r="I4" s="434"/>
    </row>
    <row r="5" spans="1:11" ht="16" thickBot="1">
      <c r="A5" s="438" t="s">
        <v>281</v>
      </c>
      <c r="B5" s="438"/>
      <c r="C5" s="438"/>
      <c r="D5" s="438"/>
      <c r="E5" s="438"/>
      <c r="F5" s="438"/>
      <c r="G5" s="438"/>
      <c r="H5" s="438"/>
      <c r="I5" s="438"/>
    </row>
    <row r="6" spans="1:11">
      <c r="A6" s="439" t="s">
        <v>230</v>
      </c>
      <c r="B6" s="440" t="s">
        <v>282</v>
      </c>
      <c r="C6" s="441" t="s">
        <v>283</v>
      </c>
      <c r="D6" s="442" t="s">
        <v>28</v>
      </c>
      <c r="E6" s="442" t="s">
        <v>219</v>
      </c>
      <c r="F6" s="441" t="s">
        <v>220</v>
      </c>
      <c r="G6" s="442" t="s">
        <v>28</v>
      </c>
      <c r="H6" s="442" t="s">
        <v>219</v>
      </c>
      <c r="I6" s="443" t="s">
        <v>284</v>
      </c>
    </row>
    <row r="7" spans="1:11" ht="16" thickBot="1">
      <c r="A7" s="444"/>
      <c r="B7" s="445"/>
      <c r="C7" s="446"/>
      <c r="D7" s="447"/>
      <c r="E7" s="447"/>
      <c r="F7" s="446"/>
      <c r="G7" s="447"/>
      <c r="H7" s="447"/>
      <c r="I7" s="448"/>
      <c r="K7" s="449"/>
    </row>
    <row r="8" spans="1:11">
      <c r="A8" s="450">
        <v>2024</v>
      </c>
      <c r="B8" s="451" t="s">
        <v>13</v>
      </c>
      <c r="C8" s="451" t="s">
        <v>239</v>
      </c>
      <c r="D8" s="452">
        <v>933.2</v>
      </c>
      <c r="E8" s="453" t="s">
        <v>285</v>
      </c>
      <c r="F8" s="451" t="s">
        <v>286</v>
      </c>
      <c r="G8" s="452"/>
      <c r="H8" s="453"/>
      <c r="I8" s="454" t="s">
        <v>285</v>
      </c>
    </row>
    <row r="9" spans="1:11">
      <c r="A9" s="455">
        <v>2025</v>
      </c>
      <c r="B9" s="456" t="s">
        <v>14</v>
      </c>
      <c r="C9" s="456" t="s">
        <v>98</v>
      </c>
      <c r="D9" s="456">
        <v>952.3</v>
      </c>
      <c r="E9" s="456">
        <v>4</v>
      </c>
      <c r="F9" s="456" t="s">
        <v>44</v>
      </c>
      <c r="G9" s="456">
        <v>934</v>
      </c>
      <c r="H9" s="456">
        <v>4</v>
      </c>
      <c r="I9" s="457">
        <v>8</v>
      </c>
    </row>
    <row r="10" spans="1:11" ht="16" thickBot="1">
      <c r="A10" s="351">
        <v>2026</v>
      </c>
      <c r="B10" s="352" t="s">
        <v>15</v>
      </c>
      <c r="C10" s="352" t="s">
        <v>98</v>
      </c>
      <c r="D10" s="352">
        <v>941.7</v>
      </c>
      <c r="E10" s="352">
        <v>5</v>
      </c>
      <c r="F10" s="352" t="s">
        <v>287</v>
      </c>
      <c r="G10" s="352">
        <v>950</v>
      </c>
      <c r="H10" s="352">
        <v>5</v>
      </c>
      <c r="I10" s="177">
        <v>10</v>
      </c>
    </row>
    <row r="13" spans="1:11">
      <c r="F13" s="171" t="s">
        <v>227</v>
      </c>
      <c r="G13" s="171"/>
      <c r="H13" s="171"/>
    </row>
  </sheetData>
  <mergeCells count="13">
    <mergeCell ref="G6:G7"/>
    <mergeCell ref="H6:H7"/>
    <mergeCell ref="I6:I7"/>
    <mergeCell ref="A2:I2"/>
    <mergeCell ref="A3:I3"/>
    <mergeCell ref="A4:I4"/>
    <mergeCell ref="A5:I5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5-čl.družstvá</vt:lpstr>
      <vt:lpstr>Prípravka</vt:lpstr>
      <vt:lpstr>CTIF</vt:lpstr>
      <vt:lpstr>Priebežné poradie 5členné</vt:lpstr>
      <vt:lpstr>Priebežné poradie prípravka</vt:lpstr>
      <vt:lpstr>Priebežné poradie CTIF</vt:lpstr>
      <vt:lpstr>História 5členné</vt:lpstr>
      <vt:lpstr>História prípravka</vt:lpstr>
      <vt:lpstr>História CTIF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2026-05-04T05:42:39Z</dcterms:modified>
</cp:coreProperties>
</file>