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Zalman\Desktop\"/>
    </mc:Choice>
  </mc:AlternateContent>
  <xr:revisionPtr revIDLastSave="0" documentId="13_ncr:1_{9D077117-8C35-4A90-AABC-2BB6AD0C8B68}" xr6:coauthVersionLast="47" xr6:coauthVersionMax="47" xr10:uidLastSave="{00000000-0000-0000-0000-000000000000}"/>
  <bookViews>
    <workbookView xWindow="330" yWindow="0" windowWidth="20160" windowHeight="9990" tabRatio="867" xr2:uid="{00000000-000D-0000-FFFF-FFFF00000000}"/>
  </bookViews>
  <sheets>
    <sheet name="Prípravka" sheetId="1" r:id="rId1"/>
    <sheet name="5.členné družstvá MH" sheetId="3" r:id="rId2"/>
    <sheet name="Priebežné poradie prípravka" sheetId="7" r:id="rId3"/>
    <sheet name="Priebežné poradie 5.čl." sheetId="6" r:id="rId4"/>
  </sheets>
  <calcPr calcId="181029"/>
</workbook>
</file>

<file path=xl/calcChain.xml><?xml version="1.0" encoding="utf-8"?>
<calcChain xmlns="http://schemas.openxmlformats.org/spreadsheetml/2006/main">
  <c r="Q64" i="6" l="1"/>
  <c r="Q61" i="6"/>
  <c r="Q35" i="6"/>
  <c r="Q32" i="6"/>
  <c r="Q40" i="7"/>
  <c r="Q52" i="7"/>
  <c r="Q54" i="7"/>
  <c r="Q53" i="7"/>
  <c r="Q51" i="7"/>
  <c r="Q47" i="7"/>
  <c r="Q45" i="7"/>
  <c r="Q50" i="7"/>
  <c r="Q44" i="7"/>
  <c r="Q49" i="7"/>
  <c r="Q48" i="7"/>
  <c r="Q46" i="7"/>
  <c r="Q43" i="7"/>
  <c r="Q41" i="7"/>
  <c r="Q38" i="7"/>
  <c r="Q39" i="7"/>
  <c r="Q34" i="7"/>
  <c r="Q32" i="7"/>
  <c r="Q37" i="7"/>
  <c r="Q29" i="7"/>
  <c r="Q33" i="7"/>
  <c r="Q31" i="7"/>
  <c r="Q28" i="7"/>
  <c r="Q36" i="7"/>
  <c r="Q35" i="7"/>
  <c r="Q26" i="7"/>
  <c r="Q30" i="7"/>
  <c r="Q27" i="7"/>
  <c r="Q25" i="7"/>
  <c r="Q21" i="7"/>
  <c r="Q20" i="7"/>
  <c r="Q24" i="7"/>
  <c r="Q19" i="7"/>
  <c r="Q22" i="7"/>
  <c r="Q23" i="7"/>
  <c r="Q17" i="7"/>
  <c r="Q18" i="7"/>
  <c r="Q67" i="6"/>
  <c r="Q66" i="6"/>
  <c r="Q65" i="6"/>
  <c r="Q59" i="6"/>
  <c r="Q63" i="6"/>
  <c r="Q62" i="6"/>
  <c r="Q60" i="6"/>
  <c r="Q57" i="6"/>
  <c r="Q55" i="6"/>
  <c r="Q58" i="6"/>
  <c r="Q51" i="6"/>
  <c r="Q52" i="6"/>
  <c r="Q56" i="6"/>
  <c r="Q54" i="6"/>
  <c r="Q53" i="6"/>
  <c r="Q48" i="6"/>
  <c r="Q45" i="6"/>
  <c r="Q50" i="6"/>
  <c r="Q49" i="6"/>
  <c r="Q46" i="6"/>
  <c r="Q44" i="6"/>
  <c r="Q43" i="6"/>
  <c r="Q47" i="6"/>
  <c r="Q42" i="6"/>
  <c r="Q40" i="6"/>
  <c r="Q39" i="6"/>
  <c r="Q38" i="6"/>
  <c r="Q37" i="6"/>
  <c r="Q36" i="6"/>
  <c r="Q30" i="6"/>
  <c r="Q34" i="6"/>
  <c r="Q33" i="6"/>
  <c r="Q29" i="6"/>
  <c r="Q27" i="6"/>
  <c r="Q31" i="6"/>
  <c r="Q24" i="6"/>
  <c r="Q28" i="6"/>
  <c r="Q23" i="6"/>
  <c r="Q26" i="6"/>
  <c r="Q20" i="6"/>
  <c r="Q21" i="6"/>
  <c r="Q25" i="6"/>
  <c r="Q22" i="6"/>
  <c r="Q18" i="6"/>
  <c r="Q16" i="6"/>
  <c r="Q17" i="6"/>
  <c r="Q19" i="6"/>
  <c r="G32" i="1" l="1"/>
  <c r="J22" i="1"/>
  <c r="M19" i="1"/>
  <c r="L25" i="3"/>
  <c r="L32" i="3"/>
  <c r="L26" i="3"/>
  <c r="L24" i="3"/>
  <c r="L28" i="3"/>
  <c r="L31" i="3"/>
  <c r="L27" i="3"/>
  <c r="L23" i="3"/>
  <c r="L37" i="3"/>
  <c r="L30" i="3"/>
  <c r="L33" i="3"/>
  <c r="L35" i="3"/>
  <c r="L29" i="3"/>
  <c r="L38" i="3"/>
  <c r="I25" i="3"/>
  <c r="I32" i="3"/>
  <c r="I26" i="3"/>
  <c r="I24" i="3"/>
  <c r="I28" i="3"/>
  <c r="I31" i="3"/>
  <c r="I27" i="3"/>
  <c r="I23" i="3"/>
  <c r="I37" i="3"/>
  <c r="I30" i="3"/>
  <c r="I33" i="3"/>
  <c r="I35" i="3"/>
  <c r="I29" i="3"/>
  <c r="I38" i="3"/>
  <c r="F25" i="3"/>
  <c r="N25" i="3" s="1"/>
  <c r="F32" i="3"/>
  <c r="N32" i="3" s="1"/>
  <c r="F26" i="3"/>
  <c r="N26" i="3" s="1"/>
  <c r="F24" i="3"/>
  <c r="N24" i="3" s="1"/>
  <c r="F28" i="3"/>
  <c r="F31" i="3"/>
  <c r="F27" i="3"/>
  <c r="F23" i="3"/>
  <c r="F37" i="3"/>
  <c r="F30" i="3"/>
  <c r="F33" i="3"/>
  <c r="F35" i="3"/>
  <c r="F29" i="3"/>
  <c r="N29" i="3" s="1"/>
  <c r="F38" i="3"/>
  <c r="N38" i="3" s="1"/>
  <c r="L36" i="3"/>
  <c r="I36" i="3"/>
  <c r="F36" i="3"/>
  <c r="L34" i="3"/>
  <c r="I34" i="3"/>
  <c r="F34" i="3"/>
  <c r="F13" i="3"/>
  <c r="F15" i="3"/>
  <c r="F18" i="3"/>
  <c r="F9" i="3"/>
  <c r="F11" i="3"/>
  <c r="F17" i="3"/>
  <c r="F16" i="3"/>
  <c r="F12" i="3"/>
  <c r="F19" i="3"/>
  <c r="F7" i="3"/>
  <c r="F14" i="3"/>
  <c r="F8" i="3"/>
  <c r="F10" i="3"/>
  <c r="I13" i="3"/>
  <c r="I15" i="3"/>
  <c r="I18" i="3"/>
  <c r="I9" i="3"/>
  <c r="I11" i="3"/>
  <c r="I17" i="3"/>
  <c r="I16" i="3"/>
  <c r="I12" i="3"/>
  <c r="I19" i="3"/>
  <c r="I7" i="3"/>
  <c r="I14" i="3"/>
  <c r="I8" i="3"/>
  <c r="I10" i="3"/>
  <c r="L13" i="3"/>
  <c r="L15" i="3"/>
  <c r="L18" i="3"/>
  <c r="L9" i="3"/>
  <c r="L11" i="3"/>
  <c r="L17" i="3"/>
  <c r="L16" i="3"/>
  <c r="L12" i="3"/>
  <c r="L19" i="3"/>
  <c r="L7" i="3"/>
  <c r="L14" i="3"/>
  <c r="L8" i="3"/>
  <c r="L10" i="3"/>
  <c r="N8" i="3" l="1"/>
  <c r="N15" i="3"/>
  <c r="N13" i="3"/>
  <c r="N31" i="3"/>
  <c r="N18" i="3"/>
  <c r="N10" i="3"/>
  <c r="N27" i="3"/>
  <c r="N36" i="3"/>
  <c r="N33" i="3"/>
  <c r="N37" i="3"/>
  <c r="N35" i="3"/>
  <c r="N30" i="3"/>
  <c r="N23" i="3"/>
  <c r="N28" i="3"/>
  <c r="N7" i="3"/>
  <c r="N19" i="3"/>
  <c r="N16" i="3"/>
  <c r="N17" i="3"/>
  <c r="N11" i="3"/>
  <c r="N9" i="3"/>
  <c r="N14" i="3"/>
  <c r="N12" i="3"/>
  <c r="N34" i="3"/>
  <c r="O15" i="3" l="1"/>
  <c r="O17" i="3"/>
  <c r="O19" i="3"/>
  <c r="O16" i="3"/>
  <c r="O7" i="3"/>
  <c r="O9" i="3"/>
  <c r="O11" i="3"/>
  <c r="O18" i="3"/>
  <c r="O10" i="3"/>
  <c r="O8" i="3"/>
  <c r="O12" i="3"/>
  <c r="O13" i="3"/>
  <c r="O14" i="3"/>
  <c r="O27" i="3"/>
  <c r="O29" i="3"/>
  <c r="O30" i="3"/>
  <c r="O38" i="3"/>
  <c r="O26" i="3"/>
  <c r="O23" i="3"/>
  <c r="O28" i="3"/>
  <c r="O36" i="3"/>
  <c r="O35" i="3"/>
  <c r="O34" i="3"/>
  <c r="O33" i="3"/>
  <c r="O31" i="3"/>
  <c r="O37" i="3"/>
  <c r="O25" i="3"/>
  <c r="O32" i="3"/>
  <c r="O24" i="3"/>
  <c r="M34" i="1"/>
  <c r="J34" i="1"/>
  <c r="G34" i="1"/>
  <c r="M32" i="1"/>
  <c r="J32" i="1"/>
  <c r="M33" i="1"/>
  <c r="J33" i="1"/>
  <c r="G33" i="1"/>
  <c r="M31" i="1"/>
  <c r="J31" i="1"/>
  <c r="G31" i="1"/>
  <c r="M35" i="1"/>
  <c r="J35" i="1"/>
  <c r="G35" i="1"/>
  <c r="M36" i="1"/>
  <c r="J36" i="1"/>
  <c r="G36" i="1"/>
  <c r="M37" i="1"/>
  <c r="J37" i="1"/>
  <c r="G37" i="1"/>
  <c r="M17" i="1"/>
  <c r="J17" i="1"/>
  <c r="G17" i="1"/>
  <c r="M25" i="1"/>
  <c r="J25" i="1"/>
  <c r="G25" i="1"/>
  <c r="M20" i="1"/>
  <c r="J20" i="1"/>
  <c r="G20" i="1"/>
  <c r="M21" i="1"/>
  <c r="J21" i="1"/>
  <c r="G21" i="1"/>
  <c r="M15" i="1"/>
  <c r="J15" i="1"/>
  <c r="G15" i="1"/>
  <c r="J19" i="1"/>
  <c r="G19" i="1"/>
  <c r="M9" i="1"/>
  <c r="J9" i="1"/>
  <c r="G9" i="1"/>
  <c r="M14" i="1"/>
  <c r="J14" i="1"/>
  <c r="G14" i="1"/>
  <c r="O14" i="1" s="1"/>
  <c r="M11" i="1"/>
  <c r="J11" i="1"/>
  <c r="G11" i="1"/>
  <c r="M22" i="1"/>
  <c r="G22" i="1"/>
  <c r="M23" i="1"/>
  <c r="J23" i="1"/>
  <c r="G23" i="1"/>
  <c r="M12" i="1"/>
  <c r="J12" i="1"/>
  <c r="G12" i="1"/>
  <c r="M13" i="1"/>
  <c r="J13" i="1"/>
  <c r="G13" i="1"/>
  <c r="M16" i="1"/>
  <c r="J16" i="1"/>
  <c r="G16" i="1"/>
  <c r="M18" i="1"/>
  <c r="J18" i="1"/>
  <c r="G18" i="1"/>
  <c r="M26" i="1"/>
  <c r="J26" i="1"/>
  <c r="G26" i="1"/>
  <c r="M27" i="1"/>
  <c r="J27" i="1"/>
  <c r="G27" i="1"/>
  <c r="M8" i="1"/>
  <c r="J8" i="1"/>
  <c r="G8" i="1"/>
  <c r="M7" i="1"/>
  <c r="J7" i="1"/>
  <c r="G7" i="1"/>
  <c r="M10" i="1"/>
  <c r="J10" i="1"/>
  <c r="G10" i="1"/>
  <c r="M24" i="1"/>
  <c r="J24" i="1"/>
  <c r="G24" i="1"/>
  <c r="O9" i="1" l="1"/>
  <c r="O26" i="1"/>
  <c r="O32" i="1"/>
  <c r="O17" i="1"/>
  <c r="O15" i="1"/>
  <c r="O12" i="1"/>
  <c r="O16" i="1"/>
  <c r="O10" i="1"/>
  <c r="O33" i="1"/>
  <c r="O37" i="1"/>
  <c r="O18" i="1"/>
  <c r="O22" i="1"/>
  <c r="O27" i="1"/>
  <c r="O13" i="1"/>
  <c r="O31" i="1"/>
  <c r="O24" i="1"/>
  <c r="O20" i="1"/>
  <c r="O11" i="1"/>
  <c r="O19" i="1"/>
  <c r="O25" i="1"/>
  <c r="O35" i="1"/>
  <c r="O34" i="1"/>
  <c r="O21" i="1"/>
  <c r="O7" i="1"/>
  <c r="O36" i="1"/>
  <c r="O8" i="1"/>
  <c r="O23" i="1"/>
  <c r="P7" i="1" l="1"/>
  <c r="P31" i="1"/>
  <c r="P33" i="1"/>
  <c r="P32" i="1"/>
  <c r="P34" i="1"/>
  <c r="P17" i="1"/>
  <c r="P36" i="1"/>
  <c r="P37" i="1"/>
  <c r="P35" i="1"/>
  <c r="P24" i="1"/>
  <c r="P23" i="1"/>
  <c r="P13" i="1"/>
  <c r="P19" i="1"/>
  <c r="P21" i="1"/>
  <c r="P27" i="1"/>
  <c r="P22" i="1"/>
  <c r="P16" i="1"/>
  <c r="P18" i="1"/>
  <c r="P11" i="1"/>
  <c r="P9" i="1"/>
  <c r="P12" i="1"/>
  <c r="P10" i="1"/>
  <c r="P14" i="1"/>
  <c r="P26" i="1"/>
  <c r="P15" i="1"/>
  <c r="P20" i="1"/>
  <c r="P25" i="1"/>
  <c r="P8" i="1"/>
</calcChain>
</file>

<file path=xl/sharedStrings.xml><?xml version="1.0" encoding="utf-8"?>
<sst xmlns="http://schemas.openxmlformats.org/spreadsheetml/2006/main" count="737" uniqueCount="251">
  <si>
    <t>Por.</t>
  </si>
  <si>
    <t>Št. číslo</t>
  </si>
  <si>
    <t>Družstvo</t>
  </si>
  <si>
    <t>Štafeta dvojíc</t>
  </si>
  <si>
    <t>Štafeta s prekážkami</t>
  </si>
  <si>
    <t>Čas celkom</t>
  </si>
  <si>
    <t>Rozdiel</t>
  </si>
  <si>
    <t>Body</t>
  </si>
  <si>
    <t>čas</t>
  </si>
  <si>
    <t>tr. body</t>
  </si>
  <si>
    <t>spolu</t>
  </si>
  <si>
    <t>vek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</si>
  <si>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</si>
  <si>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</si>
  <si>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</si>
  <si>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</si>
  <si>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</si>
  <si>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</si>
  <si>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</si>
  <si>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</si>
  <si>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</si>
  <si>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</si>
  <si>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</si>
  <si>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</si>
  <si>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</si>
  <si>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</si>
  <si>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</si>
  <si>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</si>
  <si>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</si>
  <si>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</si>
  <si>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</si>
  <si>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</si>
  <si>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</si>
  <si>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 dievčenské družstvá</t>
  </si>
  <si>
    <t>Št.</t>
  </si>
  <si>
    <t>Štafeta 5x30 m</t>
  </si>
  <si>
    <t>Uzlová štafeta</t>
  </si>
  <si>
    <t xml:space="preserve"> - body</t>
  </si>
  <si>
    <t>v. čas</t>
  </si>
  <si>
    <t>číslo</t>
  </si>
  <si>
    <t>tr.b.</t>
  </si>
  <si>
    <t>za vek</t>
  </si>
  <si>
    <t>celkovo</t>
  </si>
  <si>
    <t>POMH</t>
  </si>
  <si>
    <t xml:space="preserve"> body -</t>
  </si>
  <si>
    <t>Tatranská Lomnica</t>
  </si>
  <si>
    <t>Štrba I.</t>
  </si>
  <si>
    <t>Lučivná I.</t>
  </si>
  <si>
    <t>Nová Lesná II.</t>
  </si>
  <si>
    <t>Nová Lesná I.</t>
  </si>
  <si>
    <t>Spišský Štiavnik I.</t>
  </si>
  <si>
    <t>Batizovce II.</t>
  </si>
  <si>
    <t>Spišský Štiavnik</t>
  </si>
  <si>
    <t>Lučivná II.</t>
  </si>
  <si>
    <t>Veľký Slavkov</t>
  </si>
  <si>
    <t>Veľký Slavkov I.</t>
  </si>
  <si>
    <t>Veľký Slavkov II.</t>
  </si>
  <si>
    <t>Spišský Štiavnik II.</t>
  </si>
  <si>
    <t>Olcnava II.</t>
  </si>
  <si>
    <t>Šuňava I.</t>
  </si>
  <si>
    <t>Šuňava II.</t>
  </si>
  <si>
    <t>Šuňava III.</t>
  </si>
  <si>
    <t>Nižné Ružbachy</t>
  </si>
  <si>
    <t>Batizovce I.</t>
  </si>
  <si>
    <t>Hozelec II.</t>
  </si>
  <si>
    <t>Olcnava I.</t>
  </si>
  <si>
    <t>Hôrka I.</t>
  </si>
  <si>
    <t>Hôrka II.</t>
  </si>
  <si>
    <t>Veľký Slavkov - 16.5.2026</t>
  </si>
  <si>
    <t>Nová Lesná</t>
  </si>
  <si>
    <t>Hranovnica I.</t>
  </si>
  <si>
    <t>Liptovská Teplička</t>
  </si>
  <si>
    <t>Šuňava II</t>
  </si>
  <si>
    <t>Štrba III.</t>
  </si>
  <si>
    <t>Hranovnica II.</t>
  </si>
  <si>
    <t>Spišské Bystré</t>
  </si>
  <si>
    <t>Vikartovce III.</t>
  </si>
  <si>
    <t>Gánovce</t>
  </si>
  <si>
    <t>Niźné Ružbachy</t>
  </si>
  <si>
    <t>Vikartovce I.</t>
  </si>
  <si>
    <t>Vikartovce II.</t>
  </si>
  <si>
    <t>x</t>
  </si>
  <si>
    <t>KOLEKTÍV MLADÝCH</t>
  </si>
  <si>
    <t xml:space="preserve"> 21.3.</t>
  </si>
  <si>
    <t>2.5.</t>
  </si>
  <si>
    <t>9.5.</t>
  </si>
  <si>
    <t>16.5.</t>
  </si>
  <si>
    <t xml:space="preserve"> 23.5.</t>
  </si>
  <si>
    <t xml:space="preserve"> 6.6.</t>
  </si>
  <si>
    <t>7.6.</t>
  </si>
  <si>
    <t xml:space="preserve"> 27.6.</t>
  </si>
  <si>
    <t>11.7.</t>
  </si>
  <si>
    <t xml:space="preserve"> 2.8.</t>
  </si>
  <si>
    <t>15.8.</t>
  </si>
  <si>
    <t>5.9.</t>
  </si>
  <si>
    <t xml:space="preserve"> 20.9.</t>
  </si>
  <si>
    <t>P</t>
  </si>
  <si>
    <t xml:space="preserve"> L.</t>
  </si>
  <si>
    <t>S</t>
  </si>
  <si>
    <t>V.</t>
  </si>
  <si>
    <t>B</t>
  </si>
  <si>
    <t>H</t>
  </si>
  <si>
    <t>O</t>
  </si>
  <si>
    <t>A</t>
  </si>
  <si>
    <t>R</t>
  </si>
  <si>
    <t>HASIČOV DHZ</t>
  </si>
  <si>
    <t>T</t>
  </si>
  <si>
    <t>V</t>
  </si>
  <si>
    <t>.</t>
  </si>
  <si>
    <t>Š</t>
  </si>
  <si>
    <t>L</t>
  </si>
  <si>
    <t xml:space="preserve">E </t>
  </si>
  <si>
    <t>E</t>
  </si>
  <si>
    <t>I</t>
  </si>
  <si>
    <t>U</t>
  </si>
  <si>
    <t>N</t>
  </si>
  <si>
    <t>Ô</t>
  </si>
  <si>
    <t xml:space="preserve"> O</t>
  </si>
  <si>
    <t>D</t>
  </si>
  <si>
    <t>Y</t>
  </si>
  <si>
    <t>Z</t>
  </si>
  <si>
    <t>Á</t>
  </si>
  <si>
    <t>Č</t>
  </si>
  <si>
    <t>Ň</t>
  </si>
  <si>
    <t xml:space="preserve"> V</t>
  </si>
  <si>
    <t>K</t>
  </si>
  <si>
    <t>5 - členné družstvá</t>
  </si>
  <si>
    <t>C</t>
  </si>
  <si>
    <t xml:space="preserve">V </t>
  </si>
  <si>
    <t>É</t>
  </si>
  <si>
    <t>CHLAPČENSKÉ  a ZMIEŠANÉ DRUŽSTVÁ</t>
  </si>
  <si>
    <t>Šuňava I</t>
  </si>
  <si>
    <t>Hranovnica I</t>
  </si>
  <si>
    <t xml:space="preserve"> 3.</t>
  </si>
  <si>
    <t>Štrba I</t>
  </si>
  <si>
    <t>Hôrka I</t>
  </si>
  <si>
    <t>Lučivná I</t>
  </si>
  <si>
    <t xml:space="preserve"> 7.</t>
  </si>
  <si>
    <t xml:space="preserve"> Liptovská Teplička  I</t>
  </si>
  <si>
    <t>Spišské Bystré I</t>
  </si>
  <si>
    <t xml:space="preserve"> 9.</t>
  </si>
  <si>
    <t xml:space="preserve"> Veľká I</t>
  </si>
  <si>
    <t>Švábovce I</t>
  </si>
  <si>
    <t>Šuňava III</t>
  </si>
  <si>
    <t>Lučivná II</t>
  </si>
  <si>
    <t xml:space="preserve">Spišský Štiavnik </t>
  </si>
  <si>
    <t>Štrba III</t>
  </si>
  <si>
    <t>Hranovnica II</t>
  </si>
  <si>
    <t>Liptovská Teplička II</t>
  </si>
  <si>
    <t xml:space="preserve"> 18.</t>
  </si>
  <si>
    <t>Hozelec</t>
  </si>
  <si>
    <t xml:space="preserve"> Spišské Bystré II</t>
  </si>
  <si>
    <t xml:space="preserve"> 21.</t>
  </si>
  <si>
    <t xml:space="preserve">Vernár </t>
  </si>
  <si>
    <t xml:space="preserve"> 22.</t>
  </si>
  <si>
    <t>Veľká III</t>
  </si>
  <si>
    <t xml:space="preserve"> 23.</t>
  </si>
  <si>
    <t>Veľká II</t>
  </si>
  <si>
    <t xml:space="preserve"> DIEVČENSKÉ   DRUŽSTVÁ</t>
  </si>
  <si>
    <t xml:space="preserve"> 1.</t>
  </si>
  <si>
    <t xml:space="preserve"> Šuňava II</t>
  </si>
  <si>
    <t xml:space="preserve">Švábovce I </t>
  </si>
  <si>
    <t xml:space="preserve"> 8.</t>
  </si>
  <si>
    <t xml:space="preserve"> Vikartovce I</t>
  </si>
  <si>
    <t xml:space="preserve"> Vikartovce II</t>
  </si>
  <si>
    <t>Švábovce II</t>
  </si>
  <si>
    <t xml:space="preserve">Kravany </t>
  </si>
  <si>
    <t xml:space="preserve"> Šuňava III</t>
  </si>
  <si>
    <t>Spišské Bystré II</t>
  </si>
  <si>
    <t>Batizovce I</t>
  </si>
  <si>
    <t>Vikartovce III</t>
  </si>
  <si>
    <t xml:space="preserve"> Liptovská Teplička</t>
  </si>
  <si>
    <t xml:space="preserve"> Vernár</t>
  </si>
  <si>
    <t xml:space="preserve"> </t>
  </si>
  <si>
    <t>22.</t>
  </si>
  <si>
    <t>Švábovce III</t>
  </si>
  <si>
    <t>Vikartovce IV</t>
  </si>
  <si>
    <t>24.</t>
  </si>
  <si>
    <t>Štrba II</t>
  </si>
  <si>
    <t>Súťaž</t>
  </si>
  <si>
    <t xml:space="preserve"> 11.</t>
  </si>
  <si>
    <t>v r. 2026 bude hodnotených 7 súťaží, pri rovnosti bodov rozhodne väčší počet lepších umiestnení</t>
  </si>
  <si>
    <t xml:space="preserve">    </t>
  </si>
  <si>
    <t>Ondrej Klimo, Dušan Brutovský - sčítací komisári POMH</t>
  </si>
  <si>
    <t>-</t>
  </si>
  <si>
    <t xml:space="preserve">  </t>
  </si>
  <si>
    <t>PODTATRANSKÁ OLYMPIÁDA  MLADÝCH HASIČOV  2026</t>
  </si>
  <si>
    <t xml:space="preserve"> PRÍPRAVKA MLADÝCH HASIČOV DO 8 ROKOV -  5. ročník</t>
  </si>
  <si>
    <t>PRÍPRAVKA</t>
  </si>
  <si>
    <t xml:space="preserve"> 7.3.</t>
  </si>
  <si>
    <t xml:space="preserve"> 9.5.</t>
  </si>
  <si>
    <t>24.5.</t>
  </si>
  <si>
    <t>20.6.</t>
  </si>
  <si>
    <t xml:space="preserve"> 15.8.</t>
  </si>
  <si>
    <t xml:space="preserve"> 29.8.</t>
  </si>
  <si>
    <t xml:space="preserve"> 12.9.</t>
  </si>
  <si>
    <t>Ľ</t>
  </si>
  <si>
    <t xml:space="preserve"> K</t>
  </si>
  <si>
    <t xml:space="preserve">MLADÝCH </t>
  </si>
  <si>
    <t xml:space="preserve">Š </t>
  </si>
  <si>
    <t xml:space="preserve"> R</t>
  </si>
  <si>
    <t xml:space="preserve"> A</t>
  </si>
  <si>
    <t xml:space="preserve"> I</t>
  </si>
  <si>
    <t>HASIČOV</t>
  </si>
  <si>
    <t xml:space="preserve"> Y</t>
  </si>
  <si>
    <t xml:space="preserve"> chlapčenské a zmiešané družstvá</t>
  </si>
  <si>
    <t xml:space="preserve">Šuňava II </t>
  </si>
  <si>
    <t xml:space="preserve"> Štrba I</t>
  </si>
  <si>
    <t>Spišský Štiavnik I</t>
  </si>
  <si>
    <t xml:space="preserve"> Hôrka II</t>
  </si>
  <si>
    <t>Nová Lesná I</t>
  </si>
  <si>
    <t xml:space="preserve"> 13.</t>
  </si>
  <si>
    <t xml:space="preserve"> Štrba II</t>
  </si>
  <si>
    <t>Veľký Slavkov I</t>
  </si>
  <si>
    <t xml:space="preserve"> Lučivná II</t>
  </si>
  <si>
    <t>Spišský Štiavnik II</t>
  </si>
  <si>
    <t xml:space="preserve"> Veľký Slavkov II</t>
  </si>
  <si>
    <t>Hozelec I</t>
  </si>
  <si>
    <t>Hozelec II</t>
  </si>
  <si>
    <t>Batizovce II</t>
  </si>
  <si>
    <t>Hôrka III</t>
  </si>
  <si>
    <t>Nová Lesná II</t>
  </si>
  <si>
    <t xml:space="preserve"> 24.</t>
  </si>
  <si>
    <t>Hozelec III</t>
  </si>
  <si>
    <t xml:space="preserve"> Šuňava I </t>
  </si>
  <si>
    <t xml:space="preserve"> Nová Lesná I</t>
  </si>
  <si>
    <t xml:space="preserve"> 4.</t>
  </si>
  <si>
    <t xml:space="preserve"> Lučivná  </t>
  </si>
  <si>
    <t>v roku 2026 bude hodnotených 7 súťaží, pri rovnosti bodov  rozhoduje umiestnenie v Územnej súťaži prípravky</t>
  </si>
  <si>
    <t xml:space="preserve"> 25.</t>
  </si>
  <si>
    <t>Hôrka II</t>
  </si>
  <si>
    <t>25.</t>
  </si>
  <si>
    <t>Vikartovce I</t>
  </si>
  <si>
    <t xml:space="preserve"> Hranovnica I</t>
  </si>
  <si>
    <t>Veľký Slavkov II</t>
  </si>
  <si>
    <t>26.</t>
  </si>
  <si>
    <t>Najmladší :  Martinko Škovira - Štrba</t>
  </si>
  <si>
    <t>Najmladšia : Miška Benčíková - Sp. Štiavnik</t>
  </si>
  <si>
    <t>PODTATRANSKÁ OLYMPIÁDA MLADÝCH HASIČOV - 5. ročník - 4. súťaž</t>
  </si>
  <si>
    <t xml:space="preserve">Súťaž 3-členných družstiev prípravky mladých hasičov do  8 rokov  - Memoriál Jána Vilima - 1. ročník </t>
  </si>
  <si>
    <t xml:space="preserve">  chlapčenské a zmiešané družstvá</t>
  </si>
  <si>
    <t xml:space="preserve"> DHZ</t>
  </si>
  <si>
    <t xml:space="preserve"> zásah s ruč.striekačk.</t>
  </si>
  <si>
    <t>Najmladší súťažiaci :</t>
  </si>
  <si>
    <t>PODTATRANSKÁ OLYMPIÁDA MLADÝCH HASIČOV 2026 - 24. ročník - 4. súťaž</t>
  </si>
  <si>
    <t>Súťaž 5-členných družstiev mladých hasičov - Memoriál Jána Vilima - 1. ročník</t>
  </si>
  <si>
    <r>
      <t xml:space="preserve"> </t>
    </r>
    <r>
      <rPr>
        <b/>
        <sz val="9"/>
        <color rgb="FFFF0000"/>
        <rFont val="Arial CE"/>
        <charset val="238"/>
      </rPr>
      <t>dievčenské družstvá</t>
    </r>
  </si>
  <si>
    <t xml:space="preserve">DHZ </t>
  </si>
  <si>
    <t>Ondrej Klimo. Dušan Brutovský - sčítací komisári POMH</t>
  </si>
  <si>
    <t>PODTATRANSKÁ OLYMPIÁDA  MLADÝCH HASIČOV   2026 -  24.ročník</t>
  </si>
  <si>
    <t xml:space="preserve">Alžbetka Javorská a Filipko Surik  - obaja Spišský Štiavnik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</si>
</sst>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\ 0.0"/>
  </numFmts>
  <fonts count="72">
    <font>
      <sz val="10"/>
      <color theme="1"/>
      <name val="Liberation Sans"/>
      <charset val="238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theme="1"/>
      <name val="Liberation Sans"/>
      <charset val="238"/>
    </font>
    <font>
      <b/>
      <sz val="18"/>
      <color theme="1"/>
      <name val="Liberation Sans"/>
      <charset val="238"/>
    </font>
    <font>
      <b/>
      <sz val="12"/>
      <color theme="1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name val="Arial CE"/>
      <charset val="238"/>
    </font>
    <font>
      <b/>
      <sz val="10"/>
      <color indexed="10"/>
      <name val="Arial CE"/>
      <charset val="238"/>
    </font>
    <font>
      <b/>
      <sz val="10"/>
      <color indexed="17"/>
      <name val="Arial CE"/>
      <charset val="238"/>
    </font>
    <font>
      <b/>
      <sz val="11"/>
      <color rgb="FFFF0000"/>
      <name val="Arial CE"/>
      <charset val="238"/>
    </font>
    <font>
      <b/>
      <sz val="12"/>
      <color rgb="FFFF0000"/>
      <name val="Arial CE"/>
      <charset val="238"/>
    </font>
    <font>
      <b/>
      <sz val="10"/>
      <color theme="1"/>
      <name val="Arial CE"/>
      <charset val="238"/>
    </font>
    <font>
      <b/>
      <sz val="12"/>
      <color theme="1"/>
      <name val="Arial CE1"/>
      <charset val="238"/>
    </font>
    <font>
      <b/>
      <sz val="8"/>
      <color theme="1"/>
      <name val="Arial CE"/>
      <charset val="238"/>
    </font>
    <font>
      <b/>
      <sz val="10"/>
      <color rgb="FFFF0000"/>
      <name val="Arial CE"/>
      <charset val="238"/>
    </font>
    <font>
      <b/>
      <sz val="10"/>
      <color rgb="FFFF0000"/>
      <name val="Calibri"/>
      <family val="2"/>
      <charset val="238"/>
    </font>
    <font>
      <b/>
      <sz val="10"/>
      <color rgb="FFFF0000"/>
      <name val="Arial CE1"/>
      <charset val="238"/>
    </font>
    <font>
      <b/>
      <sz val="11"/>
      <color theme="1"/>
      <name val="Cambria"/>
      <family val="1"/>
      <charset val="238"/>
    </font>
    <font>
      <b/>
      <sz val="10"/>
      <color theme="1"/>
      <name val="Arial CE1"/>
      <charset val="238"/>
    </font>
    <font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 CE"/>
      <charset val="238"/>
    </font>
    <font>
      <sz val="10"/>
      <name val="Arial CE"/>
      <family val="2"/>
      <charset val="238"/>
    </font>
    <font>
      <b/>
      <sz val="12"/>
      <color indexed="10"/>
      <name val="Arial CE"/>
      <charset val="238"/>
    </font>
    <font>
      <b/>
      <sz val="16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color indexed="10"/>
      <name val="Calibri"/>
      <family val="2"/>
      <charset val="238"/>
    </font>
    <font>
      <b/>
      <sz val="11"/>
      <name val="Cambria"/>
      <family val="1"/>
      <charset val="238"/>
    </font>
    <font>
      <b/>
      <sz val="10"/>
      <color indexed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Cambria"/>
      <family val="1"/>
      <charset val="238"/>
    </font>
    <font>
      <b/>
      <sz val="9"/>
      <color theme="1"/>
      <name val="Arial1"/>
      <charset val="238"/>
    </font>
    <font>
      <sz val="9"/>
      <color theme="1"/>
      <name val="Cambria"/>
      <family val="1"/>
      <charset val="238"/>
    </font>
    <font>
      <sz val="9"/>
      <color theme="1"/>
      <name val="Arial"/>
      <family val="2"/>
      <charset val="238"/>
    </font>
    <font>
      <b/>
      <sz val="9"/>
      <color rgb="FF333399"/>
      <name val="Cambria"/>
      <family val="1"/>
      <charset val="238"/>
    </font>
    <font>
      <b/>
      <sz val="9"/>
      <color rgb="FF008000"/>
      <name val="Cambria"/>
      <family val="1"/>
      <charset val="238"/>
    </font>
    <font>
      <b/>
      <sz val="9"/>
      <color rgb="FFFF6600"/>
      <name val="Cambria"/>
      <family val="1"/>
      <charset val="238"/>
    </font>
    <font>
      <b/>
      <sz val="9"/>
      <color rgb="FFFF0000"/>
      <name val="Cambria"/>
      <family val="1"/>
      <charset val="238"/>
    </font>
    <font>
      <sz val="9"/>
      <color theme="9" tint="-0.249977111117893"/>
      <name val="Cambria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Liberation Sans"/>
      <charset val="238"/>
    </font>
    <font>
      <b/>
      <sz val="9"/>
      <color theme="1"/>
      <name val="Liberation Sans"/>
      <charset val="238"/>
    </font>
    <font>
      <b/>
      <sz val="10"/>
      <color rgb="FFFF0000"/>
      <name val="Liberation Sans"/>
      <charset val="238"/>
    </font>
    <font>
      <b/>
      <sz val="10"/>
      <color rgb="FF0070C0"/>
      <name val="Liberation Sans"/>
      <charset val="238"/>
    </font>
    <font>
      <b/>
      <sz val="9"/>
      <color rgb="FFFF0000"/>
      <name val="Arial CE"/>
      <charset val="238"/>
    </font>
    <font>
      <b/>
      <sz val="9"/>
      <color indexed="10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DE59"/>
        <bgColor rgb="FFFFDE59"/>
      </patternFill>
    </fill>
    <fill>
      <patternFill patternType="solid">
        <fgColor rgb="FFDEE6EF"/>
        <bgColor rgb="FFDEE6EF"/>
      </patternFill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rgb="FFC0C0C0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0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ont="0" applyFill="0" applyBorder="0" applyAlignment="0" applyProtection="0"/>
    <xf numFmtId="0" fontId="3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4" fillId="0" borderId="0" applyNumberFormat="0" applyFill="0" applyBorder="0" applyProtection="0"/>
    <xf numFmtId="0" fontId="35" fillId="0" borderId="0"/>
    <xf numFmtId="0" fontId="49" fillId="0" borderId="0"/>
  </cellStyleXfs>
  <cellXfs count="348">
    <xf numFmtId="0" fontId="0" fillId="0" borderId="0" xfId="0"/>
    <xf numFmtId="0" fontId="16" fillId="12" borderId="17" xfId="0" applyFont="1" applyFill="1" applyBorder="1" applyAlignment="1">
      <alignment horizontal="center"/>
    </xf>
    <xf numFmtId="164" fontId="16" fillId="0" borderId="5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64" fontId="16" fillId="0" borderId="7" xfId="0" applyNumberFormat="1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165" fontId="17" fillId="0" borderId="4" xfId="0" applyNumberFormat="1" applyFont="1" applyBorder="1" applyAlignment="1">
      <alignment horizontal="center"/>
    </xf>
    <xf numFmtId="0" fontId="16" fillId="12" borderId="18" xfId="0" applyFont="1" applyFill="1" applyBorder="1" applyAlignment="1">
      <alignment horizontal="center"/>
    </xf>
    <xf numFmtId="0" fontId="16" fillId="12" borderId="19" xfId="0" applyFont="1" applyFill="1" applyBorder="1" applyAlignment="1">
      <alignment horizontal="center"/>
    </xf>
    <xf numFmtId="164" fontId="16" fillId="0" borderId="21" xfId="0" applyNumberFormat="1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164" fontId="16" fillId="0" borderId="23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165" fontId="17" fillId="0" borderId="20" xfId="0" applyNumberFormat="1" applyFont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164" fontId="19" fillId="0" borderId="5" xfId="0" applyNumberFormat="1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165" fontId="21" fillId="0" borderId="4" xfId="0" applyNumberFormat="1" applyFont="1" applyBorder="1" applyAlignment="1">
      <alignment horizontal="center"/>
    </xf>
    <xf numFmtId="0" fontId="19" fillId="12" borderId="19" xfId="0" applyFont="1" applyFill="1" applyBorder="1" applyAlignment="1">
      <alignment horizontal="center"/>
    </xf>
    <xf numFmtId="164" fontId="19" fillId="0" borderId="30" xfId="0" applyNumberFormat="1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164" fontId="19" fillId="0" borderId="23" xfId="0" applyNumberFormat="1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165" fontId="21" fillId="0" borderId="32" xfId="0" applyNumberFormat="1" applyFont="1" applyBorder="1" applyAlignment="1">
      <alignment horizontal="center"/>
    </xf>
    <xf numFmtId="0" fontId="19" fillId="12" borderId="33" xfId="0" applyFont="1" applyFill="1" applyBorder="1" applyAlignment="1">
      <alignment horizontal="center"/>
    </xf>
    <xf numFmtId="0" fontId="19" fillId="12" borderId="18" xfId="0" applyFont="1" applyFill="1" applyBorder="1" applyAlignment="1">
      <alignment horizontal="center"/>
    </xf>
    <xf numFmtId="0" fontId="19" fillId="0" borderId="26" xfId="0" applyFont="1" applyBorder="1" applyAlignment="1">
      <alignment horizontal="center"/>
    </xf>
    <xf numFmtId="164" fontId="19" fillId="0" borderId="25" xfId="0" applyNumberFormat="1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164" fontId="19" fillId="0" borderId="21" xfId="0" applyNumberFormat="1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165" fontId="21" fillId="0" borderId="20" xfId="0" applyNumberFormat="1" applyFont="1" applyBorder="1" applyAlignment="1">
      <alignment horizontal="center"/>
    </xf>
    <xf numFmtId="164" fontId="20" fillId="12" borderId="17" xfId="0" applyNumberFormat="1" applyFont="1" applyFill="1" applyBorder="1" applyAlignment="1">
      <alignment horizontal="center"/>
    </xf>
    <xf numFmtId="164" fontId="20" fillId="12" borderId="19" xfId="0" applyNumberFormat="1" applyFont="1" applyFill="1" applyBorder="1" applyAlignment="1">
      <alignment horizontal="center"/>
    </xf>
    <xf numFmtId="0" fontId="2" fillId="0" borderId="0" xfId="0" applyFont="1"/>
    <xf numFmtId="14" fontId="0" fillId="0" borderId="0" xfId="0" applyNumberFormat="1" applyAlignment="1">
      <alignment horizontal="left"/>
    </xf>
    <xf numFmtId="164" fontId="19" fillId="0" borderId="7" xfId="0" applyNumberFormat="1" applyFont="1" applyBorder="1" applyAlignment="1">
      <alignment horizontal="center"/>
    </xf>
    <xf numFmtId="0" fontId="16" fillId="12" borderId="76" xfId="0" applyFont="1" applyFill="1" applyBorder="1" applyAlignment="1">
      <alignment horizontal="center"/>
    </xf>
    <xf numFmtId="0" fontId="19" fillId="12" borderId="76" xfId="0" applyFont="1" applyFill="1" applyBorder="1" applyAlignment="1">
      <alignment horizontal="center"/>
    </xf>
    <xf numFmtId="164" fontId="19" fillId="0" borderId="12" xfId="0" applyNumberFormat="1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164" fontId="19" fillId="0" borderId="14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164" fontId="20" fillId="12" borderId="76" xfId="0" applyNumberFormat="1" applyFont="1" applyFill="1" applyBorder="1" applyAlignment="1">
      <alignment horizontal="center"/>
    </xf>
    <xf numFmtId="165" fontId="21" fillId="0" borderId="11" xfId="0" applyNumberFormat="1" applyFont="1" applyBorder="1" applyAlignment="1">
      <alignment horizontal="center"/>
    </xf>
    <xf numFmtId="0" fontId="16" fillId="12" borderId="33" xfId="0" applyFont="1" applyFill="1" applyBorder="1" applyAlignment="1">
      <alignment horizontal="center"/>
    </xf>
    <xf numFmtId="164" fontId="16" fillId="0" borderId="25" xfId="0" applyNumberFormat="1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164" fontId="16" fillId="0" borderId="27" xfId="0" applyNumberFormat="1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164" fontId="20" fillId="12" borderId="16" xfId="0" applyNumberFormat="1" applyFont="1" applyFill="1" applyBorder="1" applyAlignment="1">
      <alignment horizontal="center"/>
    </xf>
    <xf numFmtId="165" fontId="17" fillId="0" borderId="24" xfId="0" applyNumberFormat="1" applyFont="1" applyBorder="1" applyAlignment="1">
      <alignment horizontal="center"/>
    </xf>
    <xf numFmtId="0" fontId="36" fillId="0" borderId="0" xfId="20" applyFont="1" applyAlignment="1">
      <alignment horizontal="center"/>
    </xf>
    <xf numFmtId="0" fontId="35" fillId="0" borderId="0" xfId="20"/>
    <xf numFmtId="0" fontId="16" fillId="17" borderId="3" xfId="20" applyFont="1" applyFill="1" applyBorder="1" applyAlignment="1">
      <alignment horizontal="center"/>
    </xf>
    <xf numFmtId="49" fontId="38" fillId="17" borderId="87" xfId="20" applyNumberFormat="1" applyFont="1" applyFill="1" applyBorder="1" applyAlignment="1">
      <alignment horizontal="center"/>
    </xf>
    <xf numFmtId="49" fontId="38" fillId="17" borderId="88" xfId="20" applyNumberFormat="1" applyFont="1" applyFill="1" applyBorder="1" applyAlignment="1">
      <alignment horizontal="center"/>
    </xf>
    <xf numFmtId="49" fontId="38" fillId="17" borderId="89" xfId="20" applyNumberFormat="1" applyFont="1" applyFill="1" applyBorder="1" applyAlignment="1">
      <alignment horizontal="center"/>
    </xf>
    <xf numFmtId="0" fontId="39" fillId="17" borderId="89" xfId="20" applyFont="1" applyFill="1" applyBorder="1" applyAlignment="1">
      <alignment horizontal="center"/>
    </xf>
    <xf numFmtId="49" fontId="38" fillId="17" borderId="90" xfId="20" applyNumberFormat="1" applyFont="1" applyFill="1" applyBorder="1" applyAlignment="1">
      <alignment horizontal="center"/>
    </xf>
    <xf numFmtId="49" fontId="39" fillId="17" borderId="61" xfId="20" applyNumberFormat="1" applyFont="1" applyFill="1" applyBorder="1" applyAlignment="1">
      <alignment horizontal="center"/>
    </xf>
    <xf numFmtId="0" fontId="35" fillId="0" borderId="36" xfId="20" applyBorder="1"/>
    <xf numFmtId="0" fontId="16" fillId="17" borderId="16" xfId="20" applyFont="1" applyFill="1" applyBorder="1" applyAlignment="1">
      <alignment horizontal="center"/>
    </xf>
    <xf numFmtId="49" fontId="38" fillId="0" borderId="91" xfId="20" applyNumberFormat="1" applyFont="1" applyBorder="1" applyAlignment="1">
      <alignment horizontal="center"/>
    </xf>
    <xf numFmtId="49" fontId="27" fillId="0" borderId="91" xfId="20" applyNumberFormat="1" applyFont="1" applyBorder="1" applyAlignment="1">
      <alignment horizontal="center"/>
    </xf>
    <xf numFmtId="49" fontId="38" fillId="0" borderId="92" xfId="20" applyNumberFormat="1" applyFont="1" applyBorder="1" applyAlignment="1">
      <alignment horizontal="center"/>
    </xf>
    <xf numFmtId="0" fontId="39" fillId="0" borderId="92" xfId="20" applyFont="1" applyBorder="1" applyAlignment="1">
      <alignment horizontal="center"/>
    </xf>
    <xf numFmtId="0" fontId="39" fillId="0" borderId="0" xfId="20" applyFont="1" applyAlignment="1">
      <alignment horizontal="center"/>
    </xf>
    <xf numFmtId="49" fontId="38" fillId="0" borderId="93" xfId="20" applyNumberFormat="1" applyFont="1" applyBorder="1" applyAlignment="1">
      <alignment horizontal="center"/>
    </xf>
    <xf numFmtId="0" fontId="40" fillId="0" borderId="94" xfId="20" applyFont="1" applyBorder="1" applyAlignment="1">
      <alignment horizontal="center"/>
    </xf>
    <xf numFmtId="0" fontId="40" fillId="0" borderId="91" xfId="20" applyFont="1" applyBorder="1" applyAlignment="1">
      <alignment horizontal="center"/>
    </xf>
    <xf numFmtId="0" fontId="40" fillId="18" borderId="91" xfId="20" applyFont="1" applyFill="1" applyBorder="1" applyAlignment="1">
      <alignment horizontal="center"/>
    </xf>
    <xf numFmtId="0" fontId="40" fillId="0" borderId="0" xfId="20" applyFont="1" applyAlignment="1">
      <alignment horizontal="center"/>
    </xf>
    <xf numFmtId="0" fontId="40" fillId="0" borderId="93" xfId="20" applyFont="1" applyBorder="1" applyAlignment="1">
      <alignment horizontal="center"/>
    </xf>
    <xf numFmtId="0" fontId="41" fillId="0" borderId="0" xfId="20" applyFont="1" applyAlignment="1">
      <alignment horizontal="center"/>
    </xf>
    <xf numFmtId="49" fontId="40" fillId="0" borderId="93" xfId="20" applyNumberFormat="1" applyFont="1" applyBorder="1" applyAlignment="1">
      <alignment horizontal="center"/>
    </xf>
    <xf numFmtId="0" fontId="16" fillId="17" borderId="10" xfId="20" applyFont="1" applyFill="1" applyBorder="1" applyAlignment="1">
      <alignment horizontal="center"/>
    </xf>
    <xf numFmtId="0" fontId="40" fillId="0" borderId="95" xfId="20" applyFont="1" applyBorder="1" applyAlignment="1">
      <alignment horizontal="center"/>
    </xf>
    <xf numFmtId="0" fontId="40" fillId="0" borderId="96" xfId="20" applyFont="1" applyBorder="1" applyAlignment="1">
      <alignment horizontal="center"/>
    </xf>
    <xf numFmtId="0" fontId="40" fillId="18" borderId="96" xfId="20" applyFont="1" applyFill="1" applyBorder="1" applyAlignment="1">
      <alignment horizontal="center"/>
    </xf>
    <xf numFmtId="0" fontId="40" fillId="0" borderId="75" xfId="20" applyFont="1" applyBorder="1" applyAlignment="1">
      <alignment horizontal="center"/>
    </xf>
    <xf numFmtId="0" fontId="40" fillId="0" borderId="97" xfId="20" applyFont="1" applyBorder="1" applyAlignment="1">
      <alignment horizontal="center"/>
    </xf>
    <xf numFmtId="0" fontId="16" fillId="17" borderId="19" xfId="20" applyFont="1" applyFill="1" applyBorder="1" applyAlignment="1">
      <alignment horizontal="center"/>
    </xf>
    <xf numFmtId="0" fontId="42" fillId="18" borderId="31" xfId="20" applyFont="1" applyFill="1" applyBorder="1" applyAlignment="1">
      <alignment horizontal="center"/>
    </xf>
    <xf numFmtId="0" fontId="43" fillId="0" borderId="30" xfId="20" applyFont="1" applyBorder="1" applyAlignment="1">
      <alignment horizontal="center"/>
    </xf>
    <xf numFmtId="0" fontId="43" fillId="0" borderId="98" xfId="20" applyFont="1" applyBorder="1" applyAlignment="1">
      <alignment horizontal="center"/>
    </xf>
    <xf numFmtId="0" fontId="43" fillId="0" borderId="99" xfId="20" applyFont="1" applyBorder="1" applyAlignment="1">
      <alignment horizontal="center"/>
    </xf>
    <xf numFmtId="0" fontId="16" fillId="0" borderId="30" xfId="20" applyFont="1" applyBorder="1" applyAlignment="1">
      <alignment horizontal="center"/>
    </xf>
    <xf numFmtId="0" fontId="16" fillId="0" borderId="98" xfId="20" applyFont="1" applyBorder="1" applyAlignment="1">
      <alignment horizontal="center"/>
    </xf>
    <xf numFmtId="0" fontId="42" fillId="18" borderId="94" xfId="20" applyFont="1" applyFill="1" applyBorder="1" applyAlignment="1">
      <alignment horizontal="center"/>
    </xf>
    <xf numFmtId="0" fontId="42" fillId="18" borderId="26" xfId="20" applyFont="1" applyFill="1" applyBorder="1" applyAlignment="1">
      <alignment horizontal="center"/>
    </xf>
    <xf numFmtId="0" fontId="43" fillId="0" borderId="21" xfId="20" applyFont="1" applyBorder="1" applyAlignment="1">
      <alignment horizontal="center"/>
    </xf>
    <xf numFmtId="0" fontId="43" fillId="0" borderId="100" xfId="20" applyFont="1" applyBorder="1" applyAlignment="1">
      <alignment horizontal="center"/>
    </xf>
    <xf numFmtId="0" fontId="43" fillId="0" borderId="101" xfId="20" applyFont="1" applyBorder="1" applyAlignment="1">
      <alignment horizontal="center"/>
    </xf>
    <xf numFmtId="0" fontId="16" fillId="0" borderId="21" xfId="20" applyFont="1" applyBorder="1" applyAlignment="1">
      <alignment horizontal="center"/>
    </xf>
    <xf numFmtId="0" fontId="16" fillId="0" borderId="100" xfId="20" applyFont="1" applyBorder="1" applyAlignment="1">
      <alignment horizontal="center"/>
    </xf>
    <xf numFmtId="0" fontId="16" fillId="0" borderId="99" xfId="20" applyFont="1" applyBorder="1" applyAlignment="1">
      <alignment horizontal="center"/>
    </xf>
    <xf numFmtId="0" fontId="16" fillId="0" borderId="0" xfId="20" applyFont="1"/>
    <xf numFmtId="0" fontId="42" fillId="18" borderId="22" xfId="20" applyFont="1" applyFill="1" applyBorder="1" applyAlignment="1">
      <alignment horizontal="center"/>
    </xf>
    <xf numFmtId="0" fontId="16" fillId="0" borderId="101" xfId="20" applyFont="1" applyBorder="1" applyAlignment="1">
      <alignment horizontal="center"/>
    </xf>
    <xf numFmtId="0" fontId="44" fillId="17" borderId="36" xfId="20" applyFont="1" applyFill="1" applyBorder="1" applyAlignment="1">
      <alignment horizontal="center"/>
    </xf>
    <xf numFmtId="0" fontId="40" fillId="17" borderId="36" xfId="20" applyFont="1" applyFill="1" applyBorder="1"/>
    <xf numFmtId="0" fontId="40" fillId="17" borderId="87" xfId="20" applyFont="1" applyFill="1" applyBorder="1" applyAlignment="1">
      <alignment horizontal="center"/>
    </xf>
    <xf numFmtId="0" fontId="40" fillId="17" borderId="88" xfId="20" applyFont="1" applyFill="1" applyBorder="1" applyAlignment="1">
      <alignment horizontal="center"/>
    </xf>
    <xf numFmtId="0" fontId="40" fillId="17" borderId="89" xfId="20" applyFont="1" applyFill="1" applyBorder="1" applyAlignment="1">
      <alignment horizontal="center"/>
    </xf>
    <xf numFmtId="0" fontId="40" fillId="17" borderId="36" xfId="20" applyFont="1" applyFill="1" applyBorder="1" applyAlignment="1">
      <alignment horizontal="center"/>
    </xf>
    <xf numFmtId="0" fontId="47" fillId="0" borderId="0" xfId="20" applyFont="1" applyAlignment="1">
      <alignment horizontal="center"/>
    </xf>
    <xf numFmtId="0" fontId="35" fillId="0" borderId="0" xfId="20" applyAlignment="1">
      <alignment horizontal="center"/>
    </xf>
    <xf numFmtId="0" fontId="49" fillId="0" borderId="0" xfId="21"/>
    <xf numFmtId="0" fontId="23" fillId="0" borderId="0" xfId="21" applyFont="1" applyAlignment="1">
      <alignment horizontal="center"/>
    </xf>
    <xf numFmtId="49" fontId="24" fillId="15" borderId="82" xfId="21" applyNumberFormat="1" applyFont="1" applyFill="1" applyBorder="1" applyAlignment="1">
      <alignment horizontal="center"/>
    </xf>
    <xf numFmtId="49" fontId="26" fillId="15" borderId="2" xfId="21" applyNumberFormat="1" applyFont="1" applyFill="1" applyBorder="1" applyAlignment="1">
      <alignment horizontal="center"/>
    </xf>
    <xf numFmtId="49" fontId="26" fillId="15" borderId="49" xfId="21" applyNumberFormat="1" applyFont="1" applyFill="1" applyBorder="1" applyAlignment="1">
      <alignment horizontal="center"/>
    </xf>
    <xf numFmtId="49" fontId="24" fillId="15" borderId="64" xfId="21" applyNumberFormat="1" applyFont="1" applyFill="1" applyBorder="1" applyAlignment="1">
      <alignment horizontal="center"/>
    </xf>
    <xf numFmtId="49" fontId="27" fillId="0" borderId="65" xfId="21" applyNumberFormat="1" applyFont="1" applyBorder="1" applyAlignment="1">
      <alignment horizontal="center"/>
    </xf>
    <xf numFmtId="49" fontId="27" fillId="16" borderId="64" xfId="21" applyNumberFormat="1" applyFont="1" applyFill="1" applyBorder="1" applyAlignment="1">
      <alignment horizontal="center"/>
    </xf>
    <xf numFmtId="49" fontId="27" fillId="0" borderId="82" xfId="21" applyNumberFormat="1" applyFont="1" applyBorder="1" applyAlignment="1">
      <alignment horizontal="center"/>
    </xf>
    <xf numFmtId="49" fontId="27" fillId="0" borderId="64" xfId="21" applyNumberFormat="1" applyFont="1" applyBorder="1" applyAlignment="1">
      <alignment horizontal="center"/>
    </xf>
    <xf numFmtId="49" fontId="28" fillId="0" borderId="64" xfId="21" applyNumberFormat="1" applyFont="1" applyBorder="1" applyAlignment="1">
      <alignment horizontal="center"/>
    </xf>
    <xf numFmtId="49" fontId="29" fillId="0" borderId="64" xfId="21" applyNumberFormat="1" applyFont="1" applyBorder="1" applyAlignment="1">
      <alignment horizontal="center"/>
    </xf>
    <xf numFmtId="49" fontId="24" fillId="15" borderId="68" xfId="21" applyNumberFormat="1" applyFont="1" applyFill="1" applyBorder="1" applyAlignment="1">
      <alignment horizontal="center"/>
    </xf>
    <xf numFmtId="49" fontId="27" fillId="0" borderId="69" xfId="21" applyNumberFormat="1" applyFont="1" applyBorder="1" applyAlignment="1">
      <alignment horizontal="center"/>
    </xf>
    <xf numFmtId="49" fontId="27" fillId="16" borderId="68" xfId="21" applyNumberFormat="1" applyFont="1" applyFill="1" applyBorder="1" applyAlignment="1">
      <alignment horizontal="center"/>
    </xf>
    <xf numFmtId="49" fontId="27" fillId="0" borderId="68" xfId="21" applyNumberFormat="1" applyFont="1" applyBorder="1" applyAlignment="1">
      <alignment horizontal="center"/>
    </xf>
    <xf numFmtId="49" fontId="27" fillId="0" borderId="71" xfId="21" applyNumberFormat="1" applyFont="1" applyBorder="1" applyAlignment="1">
      <alignment horizontal="center"/>
    </xf>
    <xf numFmtId="49" fontId="19" fillId="15" borderId="68" xfId="21" applyNumberFormat="1" applyFont="1" applyFill="1" applyBorder="1" applyAlignment="1">
      <alignment horizontal="center"/>
    </xf>
    <xf numFmtId="49" fontId="30" fillId="16" borderId="49" xfId="21" applyNumberFormat="1" applyFont="1" applyFill="1" applyBorder="1" applyAlignment="1">
      <alignment horizontal="center"/>
    </xf>
    <xf numFmtId="1" fontId="24" fillId="0" borderId="22" xfId="21" applyNumberFormat="1" applyFont="1" applyBorder="1" applyAlignment="1">
      <alignment horizontal="center"/>
    </xf>
    <xf numFmtId="1" fontId="19" fillId="15" borderId="69" xfId="21" applyNumberFormat="1" applyFont="1" applyFill="1" applyBorder="1" applyAlignment="1">
      <alignment horizontal="center"/>
    </xf>
    <xf numFmtId="1" fontId="49" fillId="0" borderId="0" xfId="21" applyNumberFormat="1"/>
    <xf numFmtId="49" fontId="30" fillId="0" borderId="49" xfId="21" applyNumberFormat="1" applyFont="1" applyBorder="1" applyAlignment="1">
      <alignment horizontal="center"/>
    </xf>
    <xf numFmtId="49" fontId="30" fillId="16" borderId="80" xfId="21" applyNumberFormat="1" applyFont="1" applyFill="1" applyBorder="1" applyAlignment="1">
      <alignment horizontal="center"/>
    </xf>
    <xf numFmtId="49" fontId="30" fillId="16" borderId="71" xfId="21" applyNumberFormat="1" applyFont="1" applyFill="1" applyBorder="1" applyAlignment="1">
      <alignment horizontal="center"/>
    </xf>
    <xf numFmtId="49" fontId="24" fillId="15" borderId="2" xfId="21" applyNumberFormat="1" applyFont="1" applyFill="1" applyBorder="1" applyAlignment="1">
      <alignment horizontal="center"/>
    </xf>
    <xf numFmtId="49" fontId="32" fillId="15" borderId="2" xfId="21" applyNumberFormat="1" applyFont="1" applyFill="1" applyBorder="1" applyAlignment="1">
      <alignment horizontal="center"/>
    </xf>
    <xf numFmtId="49" fontId="27" fillId="15" borderId="2" xfId="21" applyNumberFormat="1" applyFont="1" applyFill="1" applyBorder="1"/>
    <xf numFmtId="0" fontId="27" fillId="15" borderId="68" xfId="21" applyFont="1" applyFill="1" applyBorder="1" applyAlignment="1">
      <alignment horizontal="center"/>
    </xf>
    <xf numFmtId="0" fontId="27" fillId="15" borderId="71" xfId="21" applyFont="1" applyFill="1" applyBorder="1" applyAlignment="1">
      <alignment horizontal="center"/>
    </xf>
    <xf numFmtId="0" fontId="27" fillId="15" borderId="85" xfId="21" applyFont="1" applyFill="1" applyBorder="1" applyAlignment="1">
      <alignment horizontal="center"/>
    </xf>
    <xf numFmtId="0" fontId="27" fillId="15" borderId="69" xfId="21" applyFont="1" applyFill="1" applyBorder="1" applyAlignment="1">
      <alignment horizontal="center"/>
    </xf>
    <xf numFmtId="0" fontId="27" fillId="15" borderId="86" xfId="21" applyFont="1" applyFill="1" applyBorder="1" applyAlignment="1">
      <alignment horizontal="center"/>
    </xf>
    <xf numFmtId="0" fontId="27" fillId="15" borderId="74" xfId="21" applyFont="1" applyFill="1" applyBorder="1" applyAlignment="1">
      <alignment horizontal="center"/>
    </xf>
    <xf numFmtId="0" fontId="27" fillId="15" borderId="2" xfId="21" applyFont="1" applyFill="1" applyBorder="1" applyAlignment="1">
      <alignment horizontal="center"/>
    </xf>
    <xf numFmtId="0" fontId="24" fillId="0" borderId="0" xfId="21" applyFont="1"/>
    <xf numFmtId="0" fontId="24" fillId="0" borderId="0" xfId="21" applyFont="1" applyAlignment="1">
      <alignment horizontal="center"/>
    </xf>
    <xf numFmtId="0" fontId="15" fillId="0" borderId="0" xfId="21" applyFont="1"/>
    <xf numFmtId="49" fontId="30" fillId="0" borderId="80" xfId="21" applyNumberFormat="1" applyFont="1" applyBorder="1" applyAlignment="1">
      <alignment horizontal="center"/>
    </xf>
    <xf numFmtId="0" fontId="52" fillId="0" borderId="0" xfId="0" applyFont="1"/>
    <xf numFmtId="0" fontId="55" fillId="10" borderId="67" xfId="6" applyFont="1" applyFill="1" applyBorder="1" applyAlignment="1">
      <alignment horizontal="center"/>
    </xf>
    <xf numFmtId="0" fontId="55" fillId="10" borderId="50" xfId="6" applyFont="1" applyFill="1" applyBorder="1" applyAlignment="1">
      <alignment horizontal="center" vertical="center"/>
    </xf>
    <xf numFmtId="0" fontId="55" fillId="10" borderId="45" xfId="6" applyFont="1" applyFill="1" applyBorder="1" applyAlignment="1">
      <alignment horizontal="center" vertical="center"/>
    </xf>
    <xf numFmtId="0" fontId="55" fillId="10" borderId="46" xfId="6" applyFont="1" applyFill="1" applyBorder="1" applyAlignment="1">
      <alignment horizontal="center" vertical="center" wrapText="1"/>
    </xf>
    <xf numFmtId="0" fontId="55" fillId="10" borderId="47" xfId="6" applyFont="1" applyFill="1" applyBorder="1" applyAlignment="1">
      <alignment horizontal="center" vertical="center"/>
    </xf>
    <xf numFmtId="0" fontId="55" fillId="10" borderId="53" xfId="6" applyFont="1" applyFill="1" applyBorder="1" applyAlignment="1">
      <alignment horizontal="center" vertical="center"/>
    </xf>
    <xf numFmtId="0" fontId="55" fillId="10" borderId="60" xfId="6" applyFont="1" applyFill="1" applyBorder="1" applyAlignment="1">
      <alignment horizontal="center" vertical="center"/>
    </xf>
    <xf numFmtId="0" fontId="55" fillId="10" borderId="57" xfId="6" applyFont="1" applyFill="1" applyBorder="1" applyAlignment="1">
      <alignment horizontal="center" vertical="center"/>
    </xf>
    <xf numFmtId="0" fontId="55" fillId="0" borderId="51" xfId="6" applyFont="1" applyBorder="1" applyAlignment="1">
      <alignment horizontal="center" vertical="center"/>
    </xf>
    <xf numFmtId="0" fontId="55" fillId="0" borderId="48" xfId="6" applyFont="1" applyFill="1" applyBorder="1" applyAlignment="1">
      <alignment horizontal="center" vertical="center"/>
    </xf>
    <xf numFmtId="164" fontId="57" fillId="0" borderId="40" xfId="6" applyNumberFormat="1" applyFont="1" applyFill="1" applyBorder="1" applyAlignment="1">
      <alignment horizontal="center" vertical="center"/>
    </xf>
    <xf numFmtId="0" fontId="58" fillId="0" borderId="41" xfId="6" applyFont="1" applyBorder="1" applyAlignment="1">
      <alignment horizontal="center" vertical="center"/>
    </xf>
    <xf numFmtId="164" fontId="59" fillId="0" borderId="42" xfId="6" applyNumberFormat="1" applyFont="1" applyFill="1" applyBorder="1" applyAlignment="1">
      <alignment horizontal="center" vertical="center"/>
    </xf>
    <xf numFmtId="164" fontId="57" fillId="0" borderId="51" xfId="6" applyNumberFormat="1" applyFont="1" applyFill="1" applyBorder="1" applyAlignment="1">
      <alignment horizontal="center" vertical="center"/>
    </xf>
    <xf numFmtId="1" fontId="57" fillId="0" borderId="41" xfId="6" applyNumberFormat="1" applyFont="1" applyFill="1" applyBorder="1" applyAlignment="1">
      <alignment horizontal="center" vertical="center"/>
    </xf>
    <xf numFmtId="164" fontId="60" fillId="0" borderId="48" xfId="6" applyNumberFormat="1" applyFont="1" applyFill="1" applyBorder="1" applyAlignment="1">
      <alignment horizontal="center" vertical="center"/>
    </xf>
    <xf numFmtId="164" fontId="61" fillId="0" borderId="42" xfId="6" applyNumberFormat="1" applyFont="1" applyBorder="1" applyAlignment="1">
      <alignment horizontal="center" vertical="center"/>
    </xf>
    <xf numFmtId="1" fontId="57" fillId="0" borderId="17" xfId="6" applyNumberFormat="1" applyFont="1" applyFill="1" applyBorder="1" applyAlignment="1">
      <alignment horizontal="center" vertical="center"/>
    </xf>
    <xf numFmtId="164" fontId="62" fillId="14" borderId="57" xfId="6" applyNumberFormat="1" applyFont="1" applyFill="1" applyBorder="1" applyAlignment="1">
      <alignment horizontal="center" vertical="center"/>
    </xf>
    <xf numFmtId="164" fontId="63" fillId="0" borderId="51" xfId="6" applyNumberFormat="1" applyFont="1" applyBorder="1" applyAlignment="1">
      <alignment horizontal="center" vertical="center"/>
    </xf>
    <xf numFmtId="0" fontId="64" fillId="0" borderId="42" xfId="6" applyFont="1" applyBorder="1" applyAlignment="1">
      <alignment horizontal="center" vertical="center"/>
    </xf>
    <xf numFmtId="0" fontId="55" fillId="10" borderId="58" xfId="6" applyFont="1" applyFill="1" applyBorder="1" applyAlignment="1">
      <alignment horizontal="center" vertical="center"/>
    </xf>
    <xf numFmtId="0" fontId="55" fillId="0" borderId="52" xfId="6" applyFont="1" applyBorder="1" applyAlignment="1">
      <alignment horizontal="center" vertical="center"/>
    </xf>
    <xf numFmtId="0" fontId="55" fillId="0" borderId="49" xfId="6" applyFont="1" applyFill="1" applyBorder="1" applyAlignment="1">
      <alignment horizontal="center" vertical="center"/>
    </xf>
    <xf numFmtId="164" fontId="57" fillId="0" borderId="43" xfId="6" applyNumberFormat="1" applyFont="1" applyFill="1" applyBorder="1" applyAlignment="1">
      <alignment horizontal="center" vertical="center"/>
    </xf>
    <xf numFmtId="0" fontId="58" fillId="0" borderId="2" xfId="6" applyFont="1" applyBorder="1" applyAlignment="1">
      <alignment horizontal="center" vertical="center"/>
    </xf>
    <xf numFmtId="164" fontId="59" fillId="0" borderId="44" xfId="6" applyNumberFormat="1" applyFont="1" applyFill="1" applyBorder="1" applyAlignment="1">
      <alignment horizontal="center" vertical="center"/>
    </xf>
    <xf numFmtId="164" fontId="57" fillId="0" borderId="52" xfId="6" applyNumberFormat="1" applyFont="1" applyFill="1" applyBorder="1" applyAlignment="1">
      <alignment horizontal="center" vertical="center"/>
    </xf>
    <xf numFmtId="1" fontId="57" fillId="0" borderId="2" xfId="6" applyNumberFormat="1" applyFont="1" applyFill="1" applyBorder="1" applyAlignment="1">
      <alignment horizontal="center" vertical="center"/>
    </xf>
    <xf numFmtId="164" fontId="60" fillId="0" borderId="49" xfId="6" applyNumberFormat="1" applyFont="1" applyFill="1" applyBorder="1" applyAlignment="1">
      <alignment horizontal="center" vertical="center"/>
    </xf>
    <xf numFmtId="164" fontId="61" fillId="0" borderId="44" xfId="6" applyNumberFormat="1" applyFont="1" applyBorder="1" applyAlignment="1">
      <alignment horizontal="center" vertical="center"/>
    </xf>
    <xf numFmtId="1" fontId="57" fillId="0" borderId="18" xfId="6" applyNumberFormat="1" applyFont="1" applyFill="1" applyBorder="1" applyAlignment="1">
      <alignment horizontal="center" vertical="center"/>
    </xf>
    <xf numFmtId="164" fontId="62" fillId="14" borderId="58" xfId="6" applyNumberFormat="1" applyFont="1" applyFill="1" applyBorder="1" applyAlignment="1">
      <alignment horizontal="center" vertical="center"/>
    </xf>
    <xf numFmtId="164" fontId="63" fillId="0" borderId="52" xfId="6" applyNumberFormat="1" applyFont="1" applyBorder="1" applyAlignment="1">
      <alignment horizontal="center" vertical="center"/>
    </xf>
    <xf numFmtId="0" fontId="56" fillId="0" borderId="44" xfId="6" applyFont="1" applyBorder="1" applyAlignment="1">
      <alignment horizontal="center" vertical="center"/>
    </xf>
    <xf numFmtId="1" fontId="57" fillId="0" borderId="19" xfId="6" applyNumberFormat="1" applyFont="1" applyFill="1" applyBorder="1" applyAlignment="1">
      <alignment horizontal="center" vertical="center"/>
    </xf>
    <xf numFmtId="1" fontId="57" fillId="0" borderId="66" xfId="6" applyNumberFormat="1" applyFont="1" applyFill="1" applyBorder="1" applyAlignment="1">
      <alignment horizontal="center" vertical="center"/>
    </xf>
    <xf numFmtId="0" fontId="55" fillId="10" borderId="78" xfId="6" applyFont="1" applyFill="1" applyBorder="1" applyAlignment="1">
      <alignment horizontal="center" vertical="center"/>
    </xf>
    <xf numFmtId="0" fontId="55" fillId="0" borderId="79" xfId="6" applyFont="1" applyBorder="1" applyAlignment="1">
      <alignment horizontal="center" vertical="center"/>
    </xf>
    <xf numFmtId="0" fontId="55" fillId="0" borderId="80" xfId="6" applyFont="1" applyFill="1" applyBorder="1" applyAlignment="1">
      <alignment horizontal="center" vertical="center"/>
    </xf>
    <xf numFmtId="164" fontId="57" fillId="0" borderId="81" xfId="6" applyNumberFormat="1" applyFont="1" applyBorder="1" applyAlignment="1">
      <alignment horizontal="center" vertical="center"/>
    </xf>
    <xf numFmtId="0" fontId="58" fillId="0" borderId="82" xfId="6" applyFont="1" applyBorder="1" applyAlignment="1">
      <alignment horizontal="center" vertical="center"/>
    </xf>
    <xf numFmtId="164" fontId="59" fillId="0" borderId="83" xfId="6" applyNumberFormat="1" applyFont="1" applyFill="1" applyBorder="1" applyAlignment="1">
      <alignment horizontal="center" vertical="center"/>
    </xf>
    <xf numFmtId="164" fontId="57" fillId="0" borderId="79" xfId="6" applyNumberFormat="1" applyFont="1" applyBorder="1" applyAlignment="1">
      <alignment horizontal="center" vertical="center"/>
    </xf>
    <xf numFmtId="1" fontId="57" fillId="0" borderId="82" xfId="6" applyNumberFormat="1" applyFont="1" applyBorder="1" applyAlignment="1">
      <alignment horizontal="center" vertical="center"/>
    </xf>
    <xf numFmtId="164" fontId="60" fillId="0" borderId="80" xfId="6" applyNumberFormat="1" applyFont="1" applyFill="1" applyBorder="1" applyAlignment="1">
      <alignment horizontal="center" vertical="center"/>
    </xf>
    <xf numFmtId="164" fontId="61" fillId="0" borderId="83" xfId="6" applyNumberFormat="1" applyFont="1" applyBorder="1" applyAlignment="1">
      <alignment horizontal="center" vertical="center"/>
    </xf>
    <xf numFmtId="1" fontId="57" fillId="0" borderId="84" xfId="6" applyNumberFormat="1" applyFont="1" applyBorder="1" applyAlignment="1">
      <alignment horizontal="center" vertical="center"/>
    </xf>
    <xf numFmtId="164" fontId="62" fillId="14" borderId="78" xfId="6" applyNumberFormat="1" applyFont="1" applyFill="1" applyBorder="1" applyAlignment="1">
      <alignment horizontal="center" vertical="center"/>
    </xf>
    <xf numFmtId="164" fontId="63" fillId="0" borderId="79" xfId="6" applyNumberFormat="1" applyFont="1" applyBorder="1" applyAlignment="1">
      <alignment horizontal="center" vertical="center"/>
    </xf>
    <xf numFmtId="0" fontId="56" fillId="0" borderId="83" xfId="6" applyFont="1" applyBorder="1" applyAlignment="1">
      <alignment horizontal="center" vertical="center"/>
    </xf>
    <xf numFmtId="0" fontId="55" fillId="10" borderId="70" xfId="6" applyFont="1" applyFill="1" applyBorder="1" applyAlignment="1">
      <alignment horizontal="center" vertical="center"/>
    </xf>
    <xf numFmtId="0" fontId="55" fillId="0" borderId="69" xfId="6" applyFont="1" applyBorder="1" applyAlignment="1">
      <alignment horizontal="center" vertical="center"/>
    </xf>
    <xf numFmtId="164" fontId="57" fillId="0" borderId="72" xfId="6" applyNumberFormat="1" applyFont="1" applyFill="1" applyBorder="1" applyAlignment="1">
      <alignment horizontal="center" vertical="center"/>
    </xf>
    <xf numFmtId="0" fontId="58" fillId="0" borderId="68" xfId="6" applyFont="1" applyBorder="1" applyAlignment="1">
      <alignment horizontal="center" vertical="center"/>
    </xf>
    <xf numFmtId="164" fontId="59" fillId="0" borderId="73" xfId="6" applyNumberFormat="1" applyFont="1" applyFill="1" applyBorder="1" applyAlignment="1">
      <alignment horizontal="center" vertical="center"/>
    </xf>
    <xf numFmtId="164" fontId="57" fillId="0" borderId="69" xfId="6" applyNumberFormat="1" applyFont="1" applyFill="1" applyBorder="1" applyAlignment="1">
      <alignment horizontal="center" vertical="center"/>
    </xf>
    <xf numFmtId="1" fontId="57" fillId="0" borderId="68" xfId="6" applyNumberFormat="1" applyFont="1" applyFill="1" applyBorder="1" applyAlignment="1">
      <alignment horizontal="center" vertical="center"/>
    </xf>
    <xf numFmtId="164" fontId="60" fillId="0" borderId="71" xfId="6" applyNumberFormat="1" applyFont="1" applyFill="1" applyBorder="1" applyAlignment="1">
      <alignment horizontal="center" vertical="center"/>
    </xf>
    <xf numFmtId="164" fontId="61" fillId="0" borderId="73" xfId="6" applyNumberFormat="1" applyFont="1" applyBorder="1" applyAlignment="1">
      <alignment horizontal="center" vertical="center"/>
    </xf>
    <xf numFmtId="1" fontId="57" fillId="0" borderId="74" xfId="6" applyNumberFormat="1" applyFont="1" applyFill="1" applyBorder="1" applyAlignment="1">
      <alignment horizontal="center" vertical="center"/>
    </xf>
    <xf numFmtId="164" fontId="62" fillId="14" borderId="70" xfId="6" applyNumberFormat="1" applyFont="1" applyFill="1" applyBorder="1" applyAlignment="1">
      <alignment horizontal="center" vertical="center"/>
    </xf>
    <xf numFmtId="164" fontId="63" fillId="0" borderId="74" xfId="6" applyNumberFormat="1" applyFont="1" applyBorder="1" applyAlignment="1">
      <alignment horizontal="center" vertical="center"/>
    </xf>
    <xf numFmtId="164" fontId="63" fillId="0" borderId="66" xfId="6" applyNumberFormat="1" applyFont="1" applyBorder="1" applyAlignment="1">
      <alignment horizontal="center" vertical="center"/>
    </xf>
    <xf numFmtId="164" fontId="57" fillId="0" borderId="43" xfId="6" applyNumberFormat="1" applyFont="1" applyBorder="1" applyAlignment="1">
      <alignment horizontal="center" vertical="center"/>
    </xf>
    <xf numFmtId="164" fontId="57" fillId="0" borderId="52" xfId="6" applyNumberFormat="1" applyFont="1" applyBorder="1" applyAlignment="1">
      <alignment horizontal="center" vertical="center"/>
    </xf>
    <xf numFmtId="1" fontId="57" fillId="0" borderId="2" xfId="6" applyNumberFormat="1" applyFont="1" applyBorder="1" applyAlignment="1">
      <alignment horizontal="center" vertical="center"/>
    </xf>
    <xf numFmtId="1" fontId="57" fillId="0" borderId="66" xfId="6" applyNumberFormat="1" applyFont="1" applyBorder="1" applyAlignment="1">
      <alignment horizontal="center" vertical="center"/>
    </xf>
    <xf numFmtId="0" fontId="55" fillId="10" borderId="59" xfId="6" applyFont="1" applyFill="1" applyBorder="1" applyAlignment="1">
      <alignment horizontal="center" vertical="center"/>
    </xf>
    <xf numFmtId="0" fontId="55" fillId="0" borderId="53" xfId="6" applyFont="1" applyBorder="1" applyAlignment="1">
      <alignment horizontal="center" vertical="center"/>
    </xf>
    <xf numFmtId="164" fontId="57" fillId="0" borderId="45" xfId="6" applyNumberFormat="1" applyFont="1" applyFill="1" applyBorder="1" applyAlignment="1">
      <alignment horizontal="center" vertical="center"/>
    </xf>
    <xf numFmtId="0" fontId="58" fillId="0" borderId="46" xfId="6" applyFont="1" applyBorder="1" applyAlignment="1">
      <alignment horizontal="center" vertical="center"/>
    </xf>
    <xf numFmtId="164" fontId="59" fillId="0" borderId="47" xfId="6" applyNumberFormat="1" applyFont="1" applyFill="1" applyBorder="1" applyAlignment="1">
      <alignment horizontal="center" vertical="center"/>
    </xf>
    <xf numFmtId="164" fontId="57" fillId="0" borderId="53" xfId="6" applyNumberFormat="1" applyFont="1" applyFill="1" applyBorder="1" applyAlignment="1">
      <alignment horizontal="center" vertical="center"/>
    </xf>
    <xf numFmtId="1" fontId="57" fillId="0" borderId="46" xfId="6" applyNumberFormat="1" applyFont="1" applyFill="1" applyBorder="1" applyAlignment="1">
      <alignment horizontal="center" vertical="center"/>
    </xf>
    <xf numFmtId="164" fontId="60" fillId="0" borderId="50" xfId="6" applyNumberFormat="1" applyFont="1" applyFill="1" applyBorder="1" applyAlignment="1">
      <alignment horizontal="center" vertical="center"/>
    </xf>
    <xf numFmtId="164" fontId="61" fillId="0" borderId="47" xfId="6" applyNumberFormat="1" applyFont="1" applyBorder="1" applyAlignment="1">
      <alignment horizontal="center" vertical="center"/>
    </xf>
    <xf numFmtId="1" fontId="57" fillId="0" borderId="60" xfId="6" applyNumberFormat="1" applyFont="1" applyFill="1" applyBorder="1" applyAlignment="1">
      <alignment horizontal="center" vertical="center"/>
    </xf>
    <xf numFmtId="164" fontId="62" fillId="14" borderId="59" xfId="6" applyNumberFormat="1" applyFont="1" applyFill="1" applyBorder="1" applyAlignment="1">
      <alignment horizontal="center" vertical="center"/>
    </xf>
    <xf numFmtId="164" fontId="63" fillId="0" borderId="60" xfId="6" applyNumberFormat="1" applyFont="1" applyBorder="1" applyAlignment="1">
      <alignment horizontal="center" vertical="center"/>
    </xf>
    <xf numFmtId="0" fontId="65" fillId="0" borderId="0" xfId="0" applyFont="1"/>
    <xf numFmtId="0" fontId="66" fillId="0" borderId="0" xfId="0" applyFont="1"/>
    <xf numFmtId="14" fontId="66" fillId="0" borderId="0" xfId="0" applyNumberFormat="1" applyFont="1"/>
    <xf numFmtId="0" fontId="55" fillId="0" borderId="71" xfId="6" applyFont="1" applyFill="1" applyBorder="1" applyAlignment="1">
      <alignment horizontal="center" vertical="center"/>
    </xf>
    <xf numFmtId="0" fontId="55" fillId="0" borderId="50" xfId="6" applyFont="1" applyFill="1" applyBorder="1" applyAlignment="1">
      <alignment horizontal="center" vertical="center"/>
    </xf>
    <xf numFmtId="0" fontId="64" fillId="0" borderId="70" xfId="6" applyFont="1" applyBorder="1" applyAlignment="1">
      <alignment horizontal="center" vertical="center"/>
    </xf>
    <xf numFmtId="0" fontId="56" fillId="0" borderId="58" xfId="6" applyFont="1" applyBorder="1" applyAlignment="1">
      <alignment horizontal="center" vertical="center"/>
    </xf>
    <xf numFmtId="0" fontId="56" fillId="0" borderId="59" xfId="6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9" fillId="0" borderId="77" xfId="0" applyFont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71" fillId="0" borderId="17" xfId="0" applyFont="1" applyBorder="1" applyAlignment="1">
      <alignment horizontal="center"/>
    </xf>
    <xf numFmtId="0" fontId="71" fillId="0" borderId="18" xfId="0" applyFont="1" applyBorder="1" applyAlignment="1">
      <alignment horizontal="center"/>
    </xf>
    <xf numFmtId="0" fontId="71" fillId="0" borderId="76" xfId="0" applyFont="1" applyBorder="1" applyAlignment="1">
      <alignment horizontal="center"/>
    </xf>
    <xf numFmtId="0" fontId="16" fillId="12" borderId="3" xfId="0" applyFont="1" applyFill="1" applyBorder="1" applyAlignment="1">
      <alignment horizontal="center"/>
    </xf>
    <xf numFmtId="0" fontId="16" fillId="12" borderId="8" xfId="0" applyFont="1" applyFill="1" applyBorder="1" applyAlignment="1">
      <alignment horizontal="center"/>
    </xf>
    <xf numFmtId="0" fontId="16" fillId="12" borderId="9" xfId="0" applyFont="1" applyFill="1" applyBorder="1" applyAlignment="1">
      <alignment horizontal="center"/>
    </xf>
    <xf numFmtId="0" fontId="16" fillId="12" borderId="10" xfId="0" applyFont="1" applyFill="1" applyBorder="1" applyAlignment="1">
      <alignment horizontal="center"/>
    </xf>
    <xf numFmtId="0" fontId="16" fillId="12" borderId="11" xfId="0" applyFont="1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6" fillId="12" borderId="13" xfId="0" applyFont="1" applyFill="1" applyBorder="1" applyAlignment="1">
      <alignment horizontal="center"/>
    </xf>
    <xf numFmtId="0" fontId="16" fillId="12" borderId="14" xfId="0" applyFont="1" applyFill="1" applyBorder="1" applyAlignment="1">
      <alignment horizontal="center"/>
    </xf>
    <xf numFmtId="0" fontId="16" fillId="12" borderId="15" xfId="0" applyFont="1" applyFill="1" applyBorder="1" applyAlignment="1">
      <alignment horizontal="center"/>
    </xf>
    <xf numFmtId="0" fontId="16" fillId="12" borderId="24" xfId="0" applyFont="1" applyFill="1" applyBorder="1" applyAlignment="1">
      <alignment horizontal="center"/>
    </xf>
    <xf numFmtId="0" fontId="16" fillId="12" borderId="25" xfId="0" applyFont="1" applyFill="1" applyBorder="1" applyAlignment="1">
      <alignment horizontal="center"/>
    </xf>
    <xf numFmtId="0" fontId="16" fillId="12" borderId="26" xfId="0" applyFont="1" applyFill="1" applyBorder="1" applyAlignment="1">
      <alignment horizontal="center"/>
    </xf>
    <xf numFmtId="0" fontId="16" fillId="12" borderId="27" xfId="0" applyFont="1" applyFill="1" applyBorder="1" applyAlignment="1">
      <alignment horizontal="center"/>
    </xf>
    <xf numFmtId="0" fontId="16" fillId="12" borderId="28" xfId="0" applyFont="1" applyFill="1" applyBorder="1" applyAlignment="1">
      <alignment horizontal="center"/>
    </xf>
    <xf numFmtId="0" fontId="55" fillId="0" borderId="0" xfId="6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34" fillId="0" borderId="0" xfId="21" applyFont="1" applyAlignment="1">
      <alignment horizontal="center"/>
    </xf>
    <xf numFmtId="0" fontId="22" fillId="0" borderId="0" xfId="21" applyFont="1" applyAlignment="1">
      <alignment horizontal="center"/>
    </xf>
    <xf numFmtId="49" fontId="25" fillId="16" borderId="82" xfId="21" applyNumberFormat="1" applyFont="1" applyFill="1" applyBorder="1" applyAlignment="1">
      <alignment horizontal="center"/>
    </xf>
    <xf numFmtId="49" fontId="25" fillId="16" borderId="64" xfId="21" applyNumberFormat="1" applyFont="1" applyFill="1" applyBorder="1" applyAlignment="1">
      <alignment horizontal="center"/>
    </xf>
    <xf numFmtId="49" fontId="25" fillId="16" borderId="68" xfId="21" applyNumberFormat="1" applyFont="1" applyFill="1" applyBorder="1" applyAlignment="1">
      <alignment horizontal="center"/>
    </xf>
    <xf numFmtId="0" fontId="24" fillId="15" borderId="2" xfId="21" applyFont="1" applyFill="1" applyBorder="1" applyAlignment="1">
      <alignment horizontal="center"/>
    </xf>
    <xf numFmtId="0" fontId="24" fillId="15" borderId="82" xfId="21" applyFont="1" applyFill="1" applyBorder="1" applyAlignment="1">
      <alignment horizontal="center"/>
    </xf>
    <xf numFmtId="0" fontId="31" fillId="15" borderId="2" xfId="21" applyFont="1" applyFill="1" applyBorder="1" applyAlignment="1">
      <alignment horizontal="center"/>
    </xf>
    <xf numFmtId="0" fontId="31" fillId="15" borderId="64" xfId="21" applyFont="1" applyFill="1" applyBorder="1" applyAlignment="1">
      <alignment horizontal="center"/>
    </xf>
    <xf numFmtId="0" fontId="33" fillId="0" borderId="0" xfId="21" applyFont="1" applyAlignment="1">
      <alignment horizontal="center"/>
    </xf>
    <xf numFmtId="0" fontId="14" fillId="0" borderId="0" xfId="21" applyFont="1" applyAlignment="1">
      <alignment horizontal="left"/>
    </xf>
    <xf numFmtId="0" fontId="15" fillId="0" borderId="0" xfId="21" applyFont="1" applyAlignment="1">
      <alignment horizontal="left"/>
    </xf>
    <xf numFmtId="0" fontId="24" fillId="0" borderId="0" xfId="21" applyFont="1" applyAlignment="1">
      <alignment horizontal="center"/>
    </xf>
    <xf numFmtId="0" fontId="55" fillId="10" borderId="57" xfId="6" applyFont="1" applyFill="1" applyBorder="1" applyAlignment="1">
      <alignment horizontal="center" vertical="center" wrapText="1"/>
    </xf>
    <xf numFmtId="0" fontId="55" fillId="10" borderId="59" xfId="6" applyFont="1" applyFill="1" applyBorder="1" applyAlignment="1">
      <alignment horizontal="center" vertical="center" wrapText="1"/>
    </xf>
    <xf numFmtId="0" fontId="55" fillId="10" borderId="67" xfId="6" applyFont="1" applyFill="1" applyBorder="1" applyAlignment="1">
      <alignment horizontal="center" vertical="center"/>
    </xf>
    <xf numFmtId="0" fontId="55" fillId="10" borderId="60" xfId="6" applyFont="1" applyFill="1" applyBorder="1" applyAlignment="1">
      <alignment horizontal="center" vertical="center"/>
    </xf>
    <xf numFmtId="0" fontId="56" fillId="10" borderId="57" xfId="6" applyFont="1" applyFill="1" applyBorder="1" applyAlignment="1">
      <alignment horizontal="center" vertical="center"/>
    </xf>
    <xf numFmtId="0" fontId="56" fillId="10" borderId="59" xfId="6" applyFont="1" applyFill="1" applyBorder="1" applyAlignment="1">
      <alignment horizontal="center" vertical="center"/>
    </xf>
    <xf numFmtId="0" fontId="55" fillId="10" borderId="51" xfId="6" applyFont="1" applyFill="1" applyBorder="1" applyAlignment="1">
      <alignment horizontal="center" vertical="center"/>
    </xf>
    <xf numFmtId="0" fontId="55" fillId="10" borderId="53" xfId="6" applyFont="1" applyFill="1" applyBorder="1" applyAlignment="1">
      <alignment horizontal="center" vertical="center"/>
    </xf>
    <xf numFmtId="0" fontId="56" fillId="10" borderId="42" xfId="6" applyFont="1" applyFill="1" applyBorder="1" applyAlignment="1">
      <alignment horizontal="center" vertical="center"/>
    </xf>
    <xf numFmtId="0" fontId="56" fillId="10" borderId="47" xfId="6" applyFont="1" applyFill="1" applyBorder="1" applyAlignment="1">
      <alignment horizontal="center" vertical="center"/>
    </xf>
    <xf numFmtId="0" fontId="55" fillId="9" borderId="37" xfId="6" applyFont="1" applyFill="1" applyBorder="1" applyAlignment="1">
      <alignment horizontal="center"/>
    </xf>
    <xf numFmtId="0" fontId="55" fillId="9" borderId="38" xfId="6" applyFont="1" applyFill="1" applyBorder="1" applyAlignment="1">
      <alignment horizontal="center"/>
    </xf>
    <xf numFmtId="0" fontId="55" fillId="9" borderId="39" xfId="6" applyFont="1" applyFill="1" applyBorder="1" applyAlignment="1">
      <alignment horizontal="center"/>
    </xf>
    <xf numFmtId="0" fontId="55" fillId="10" borderId="51" xfId="6" applyFont="1" applyFill="1" applyBorder="1" applyAlignment="1">
      <alignment horizontal="center" vertical="center" wrapText="1"/>
    </xf>
    <xf numFmtId="0" fontId="55" fillId="10" borderId="53" xfId="6" applyFont="1" applyFill="1" applyBorder="1" applyAlignment="1">
      <alignment horizontal="center" vertical="center" wrapText="1"/>
    </xf>
    <xf numFmtId="0" fontId="55" fillId="10" borderId="48" xfId="6" applyFont="1" applyFill="1" applyBorder="1" applyAlignment="1">
      <alignment horizontal="center" vertical="center"/>
    </xf>
    <xf numFmtId="0" fontId="55" fillId="10" borderId="50" xfId="6" applyFont="1" applyFill="1" applyBorder="1" applyAlignment="1">
      <alignment horizontal="center" vertical="center"/>
    </xf>
    <xf numFmtId="0" fontId="55" fillId="10" borderId="40" xfId="6" applyFont="1" applyFill="1" applyBorder="1" applyAlignment="1">
      <alignment horizontal="center"/>
    </xf>
    <xf numFmtId="0" fontId="55" fillId="10" borderId="41" xfId="6" applyFont="1" applyFill="1" applyBorder="1" applyAlignment="1">
      <alignment horizontal="center"/>
    </xf>
    <xf numFmtId="0" fontId="55" fillId="10" borderId="42" xfId="6" applyFont="1" applyFill="1" applyBorder="1" applyAlignment="1">
      <alignment horizontal="center"/>
    </xf>
    <xf numFmtId="0" fontId="55" fillId="10" borderId="51" xfId="6" applyFont="1" applyFill="1" applyBorder="1" applyAlignment="1">
      <alignment horizontal="center"/>
    </xf>
    <xf numFmtId="0" fontId="55" fillId="10" borderId="48" xfId="6" applyFont="1" applyFill="1" applyBorder="1" applyAlignment="1">
      <alignment horizont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75" xfId="0" applyFont="1" applyBorder="1" applyAlignment="1">
      <alignment horizontal="center" vertical="center"/>
    </xf>
    <xf numFmtId="0" fontId="55" fillId="9" borderId="54" xfId="6" applyFont="1" applyFill="1" applyBorder="1" applyAlignment="1">
      <alignment horizontal="center"/>
    </xf>
    <xf numFmtId="0" fontId="55" fillId="9" borderId="55" xfId="6" applyFont="1" applyFill="1" applyBorder="1" applyAlignment="1">
      <alignment horizontal="center"/>
    </xf>
    <xf numFmtId="0" fontId="55" fillId="9" borderId="56" xfId="6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18" fillId="13" borderId="61" xfId="0" applyFont="1" applyFill="1" applyBorder="1" applyAlignment="1">
      <alignment horizontal="center"/>
    </xf>
    <xf numFmtId="0" fontId="18" fillId="13" borderId="62" xfId="0" applyFont="1" applyFill="1" applyBorder="1" applyAlignment="1">
      <alignment horizontal="center"/>
    </xf>
    <xf numFmtId="0" fontId="18" fillId="13" borderId="63" xfId="0" applyFont="1" applyFill="1" applyBorder="1" applyAlignment="1">
      <alignment horizontal="center"/>
    </xf>
    <xf numFmtId="0" fontId="16" fillId="12" borderId="3" xfId="0" applyFont="1" applyFill="1" applyBorder="1" applyAlignment="1">
      <alignment horizontal="center" vertical="center"/>
    </xf>
    <xf numFmtId="0" fontId="16" fillId="12" borderId="10" xfId="0" applyFont="1" applyFill="1" applyBorder="1" applyAlignment="1">
      <alignment horizontal="center" vertical="center"/>
    </xf>
    <xf numFmtId="0" fontId="16" fillId="12" borderId="4" xfId="0" applyFont="1" applyFill="1" applyBorder="1" applyAlignment="1">
      <alignment horizontal="center"/>
    </xf>
    <xf numFmtId="0" fontId="16" fillId="12" borderId="24" xfId="0" applyFont="1" applyFill="1" applyBorder="1" applyAlignment="1">
      <alignment horizontal="center"/>
    </xf>
    <xf numFmtId="0" fontId="16" fillId="12" borderId="5" xfId="0" applyFont="1" applyFill="1" applyBorder="1" applyAlignment="1">
      <alignment horizontal="center"/>
    </xf>
    <xf numFmtId="0" fontId="16" fillId="12" borderId="6" xfId="0" applyFont="1" applyFill="1" applyBorder="1" applyAlignment="1">
      <alignment horizontal="center"/>
    </xf>
    <xf numFmtId="0" fontId="16" fillId="12" borderId="7" xfId="0" applyFont="1" applyFill="1" applyBorder="1" applyAlignment="1">
      <alignment horizontal="center"/>
    </xf>
    <xf numFmtId="0" fontId="70" fillId="11" borderId="61" xfId="0" applyFont="1" applyFill="1" applyBorder="1" applyAlignment="1">
      <alignment horizontal="center"/>
    </xf>
    <xf numFmtId="0" fontId="70" fillId="11" borderId="62" xfId="0" applyFont="1" applyFill="1" applyBorder="1" applyAlignment="1">
      <alignment horizontal="center"/>
    </xf>
    <xf numFmtId="0" fontId="70" fillId="11" borderId="63" xfId="0" applyFont="1" applyFill="1" applyBorder="1" applyAlignment="1">
      <alignment horizontal="center"/>
    </xf>
    <xf numFmtId="0" fontId="16" fillId="12" borderId="11" xfId="0" applyFont="1" applyFill="1" applyBorder="1" applyAlignment="1">
      <alignment horizontal="center"/>
    </xf>
    <xf numFmtId="0" fontId="19" fillId="17" borderId="61" xfId="20" applyFont="1" applyFill="1" applyBorder="1" applyAlignment="1">
      <alignment horizontal="center"/>
    </xf>
    <xf numFmtId="0" fontId="19" fillId="17" borderId="62" xfId="20" applyFont="1" applyFill="1" applyBorder="1" applyAlignment="1">
      <alignment horizontal="center"/>
    </xf>
    <xf numFmtId="0" fontId="19" fillId="17" borderId="63" xfId="20" applyFont="1" applyFill="1" applyBorder="1" applyAlignment="1">
      <alignment horizontal="center"/>
    </xf>
    <xf numFmtId="0" fontId="45" fillId="0" borderId="0" xfId="20" applyFont="1" applyAlignment="1">
      <alignment horizontal="center"/>
    </xf>
    <xf numFmtId="0" fontId="46" fillId="0" borderId="0" xfId="20" applyFont="1" applyAlignment="1">
      <alignment horizontal="center"/>
    </xf>
    <xf numFmtId="0" fontId="48" fillId="0" borderId="0" xfId="20" applyFont="1" applyAlignment="1">
      <alignment horizontal="left"/>
    </xf>
    <xf numFmtId="0" fontId="16" fillId="0" borderId="0" xfId="20" applyFont="1" applyAlignment="1">
      <alignment horizontal="left"/>
    </xf>
    <xf numFmtId="0" fontId="36" fillId="0" borderId="0" xfId="20" applyFont="1" applyAlignment="1">
      <alignment horizontal="center"/>
    </xf>
    <xf numFmtId="0" fontId="37" fillId="18" borderId="3" xfId="20" applyFont="1" applyFill="1" applyBorder="1" applyAlignment="1">
      <alignment horizontal="center"/>
    </xf>
    <xf numFmtId="0" fontId="37" fillId="18" borderId="16" xfId="20" applyFont="1" applyFill="1" applyBorder="1" applyAlignment="1">
      <alignment horizontal="center"/>
    </xf>
    <xf numFmtId="0" fontId="37" fillId="18" borderId="10" xfId="20" applyFont="1" applyFill="1" applyBorder="1" applyAlignment="1">
      <alignment horizontal="center"/>
    </xf>
    <xf numFmtId="0" fontId="16" fillId="17" borderId="61" xfId="20" applyFont="1" applyFill="1" applyBorder="1" applyAlignment="1">
      <alignment horizontal="center"/>
    </xf>
    <xf numFmtId="0" fontId="16" fillId="17" borderId="62" xfId="20" applyFont="1" applyFill="1" applyBorder="1" applyAlignment="1">
      <alignment horizontal="center"/>
    </xf>
    <xf numFmtId="0" fontId="16" fillId="17" borderId="63" xfId="20" applyFont="1" applyFill="1" applyBorder="1" applyAlignment="1">
      <alignment horizontal="center"/>
    </xf>
    <xf numFmtId="0" fontId="55" fillId="10" borderId="57" xfId="6" applyFont="1" applyFill="1" applyBorder="1" applyAlignment="1">
      <alignment horizontal="center" vertical="center"/>
    </xf>
    <xf numFmtId="0" fontId="55" fillId="10" borderId="59" xfId="6" applyFont="1" applyFill="1" applyBorder="1" applyAlignment="1">
      <alignment horizontal="center" vertical="center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álna" xfId="0" builtinId="0" customBuiltin="1"/>
    <cellStyle name="Normálna 2" xfId="21" xr:uid="{00000000-0005-0000-0000-00000F000000}"/>
    <cellStyle name="Normálne 2 2" xfId="20" xr:uid="{00000000-0005-0000-0000-000010000000}"/>
    <cellStyle name="Note" xfId="15" xr:uid="{00000000-0005-0000-0000-000011000000}"/>
    <cellStyle name="Result" xfId="16" xr:uid="{00000000-0005-0000-0000-000012000000}"/>
    <cellStyle name="Status" xfId="17" xr:uid="{00000000-0005-0000-0000-000013000000}"/>
    <cellStyle name="Text" xfId="18" xr:uid="{00000000-0005-0000-0000-000014000000}"/>
    <cellStyle name="Warning" xfId="19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2"/>
  <sheetViews>
    <sheetView tabSelected="1" topLeftCell="A10" workbookViewId="0">
      <selection activeCell="B5" sqref="B5:B6"/>
    </sheetView>
  </sheetViews>
  <sheetFormatPr defaultRowHeight="12.75"/>
  <cols>
    <col min="2" max="2" width="6.140625" customWidth="1"/>
    <col min="3" max="3" width="6" customWidth="1"/>
    <col min="4" max="4" width="21.28515625" customWidth="1"/>
    <col min="5" max="5" width="7.85546875" customWidth="1"/>
    <col min="6" max="6" width="5.85546875" customWidth="1"/>
    <col min="7" max="7" width="8.140625" customWidth="1"/>
    <col min="8" max="8" width="11.5703125" customWidth="1"/>
    <col min="9" max="9" width="5.42578125" customWidth="1"/>
    <col min="10" max="10" width="9.7109375" customWidth="1"/>
    <col min="11" max="11" width="6.85546875" customWidth="1"/>
    <col min="12" max="12" width="5.85546875" customWidth="1"/>
    <col min="13" max="13" width="7.42578125" customWidth="1"/>
    <col min="14" max="14" width="6.7109375" customWidth="1"/>
    <col min="15" max="15" width="10.85546875" customWidth="1"/>
    <col min="16" max="16" width="9.85546875" customWidth="1"/>
    <col min="17" max="17" width="7.7109375" customWidth="1"/>
  </cols>
  <sheetData>
    <row r="1" spans="2:18">
      <c r="B1" s="307" t="s">
        <v>238</v>
      </c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150"/>
    </row>
    <row r="2" spans="2:18">
      <c r="B2" s="313" t="s">
        <v>239</v>
      </c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</row>
    <row r="3" spans="2:18" ht="13.5" thickBot="1">
      <c r="B3" s="309" t="s">
        <v>68</v>
      </c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150"/>
    </row>
    <row r="4" spans="2:18" ht="13.5" thickBot="1">
      <c r="B4" s="310" t="s">
        <v>240</v>
      </c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2"/>
    </row>
    <row r="5" spans="2:18">
      <c r="B5" s="346" t="s">
        <v>0</v>
      </c>
      <c r="C5" s="298" t="s">
        <v>1</v>
      </c>
      <c r="D5" s="300" t="s">
        <v>241</v>
      </c>
      <c r="E5" s="302" t="s">
        <v>3</v>
      </c>
      <c r="F5" s="303"/>
      <c r="G5" s="304"/>
      <c r="H5" s="305" t="s">
        <v>4</v>
      </c>
      <c r="I5" s="303"/>
      <c r="J5" s="306"/>
      <c r="K5" s="302" t="s">
        <v>242</v>
      </c>
      <c r="L5" s="303"/>
      <c r="M5" s="304"/>
      <c r="N5" s="151"/>
      <c r="O5" s="285" t="s">
        <v>5</v>
      </c>
      <c r="P5" s="291" t="s">
        <v>6</v>
      </c>
      <c r="Q5" s="293" t="s">
        <v>7</v>
      </c>
    </row>
    <row r="6" spans="2:18" ht="24.75" thickBot="1">
      <c r="B6" s="347"/>
      <c r="C6" s="299"/>
      <c r="D6" s="301"/>
      <c r="E6" s="153" t="s">
        <v>8</v>
      </c>
      <c r="F6" s="154" t="s">
        <v>9</v>
      </c>
      <c r="G6" s="155" t="s">
        <v>10</v>
      </c>
      <c r="H6" s="156" t="s">
        <v>8</v>
      </c>
      <c r="I6" s="154" t="s">
        <v>9</v>
      </c>
      <c r="J6" s="152" t="s">
        <v>10</v>
      </c>
      <c r="K6" s="153" t="s">
        <v>8</v>
      </c>
      <c r="L6" s="154" t="s">
        <v>9</v>
      </c>
      <c r="M6" s="155" t="s">
        <v>10</v>
      </c>
      <c r="N6" s="157" t="s">
        <v>11</v>
      </c>
      <c r="O6" s="286"/>
      <c r="P6" s="292"/>
      <c r="Q6" s="294"/>
    </row>
    <row r="7" spans="2:18">
      <c r="B7" s="158" t="s">
        <v>12</v>
      </c>
      <c r="C7" s="159">
        <v>3</v>
      </c>
      <c r="D7" s="160" t="s">
        <v>47</v>
      </c>
      <c r="E7" s="161">
        <v>25.4</v>
      </c>
      <c r="F7" s="162">
        <v>0</v>
      </c>
      <c r="G7" s="163">
        <f t="shared" ref="G7:G27" si="0">SUM(E7:F7)</f>
        <v>25.4</v>
      </c>
      <c r="H7" s="164">
        <v>26.8</v>
      </c>
      <c r="I7" s="165">
        <v>0</v>
      </c>
      <c r="J7" s="166">
        <f t="shared" ref="J7:J27" si="1">SUM(H7:I7)</f>
        <v>26.8</v>
      </c>
      <c r="K7" s="161">
        <v>11.7</v>
      </c>
      <c r="L7" s="165">
        <v>0</v>
      </c>
      <c r="M7" s="167">
        <f t="shared" ref="M7:M27" si="2">SUM(K7,L7)</f>
        <v>11.7</v>
      </c>
      <c r="N7" s="168">
        <v>4</v>
      </c>
      <c r="O7" s="169">
        <f t="shared" ref="O7:O27" si="3">SUM(G7,J7,M7,)-N7</f>
        <v>59.900000000000006</v>
      </c>
      <c r="P7" s="170">
        <f t="shared" ref="P7:P27" si="4">SUM(O7-$O$7)</f>
        <v>0</v>
      </c>
      <c r="Q7" s="171">
        <v>20</v>
      </c>
    </row>
    <row r="8" spans="2:18">
      <c r="B8" s="172" t="s">
        <v>13</v>
      </c>
      <c r="C8" s="173">
        <v>6</v>
      </c>
      <c r="D8" s="174" t="s">
        <v>50</v>
      </c>
      <c r="E8" s="175">
        <v>25.09</v>
      </c>
      <c r="F8" s="176">
        <v>0</v>
      </c>
      <c r="G8" s="177">
        <f t="shared" si="0"/>
        <v>25.09</v>
      </c>
      <c r="H8" s="178">
        <v>26.4</v>
      </c>
      <c r="I8" s="179">
        <v>0</v>
      </c>
      <c r="J8" s="180">
        <f t="shared" si="1"/>
        <v>26.4</v>
      </c>
      <c r="K8" s="175">
        <v>13.7</v>
      </c>
      <c r="L8" s="179">
        <v>0</v>
      </c>
      <c r="M8" s="181">
        <f t="shared" si="2"/>
        <v>13.7</v>
      </c>
      <c r="N8" s="182">
        <v>2</v>
      </c>
      <c r="O8" s="183">
        <f t="shared" si="3"/>
        <v>63.19</v>
      </c>
      <c r="P8" s="184">
        <f t="shared" si="4"/>
        <v>3.289999999999992</v>
      </c>
      <c r="Q8" s="185">
        <v>19</v>
      </c>
    </row>
    <row r="9" spans="2:18">
      <c r="B9" s="172" t="s">
        <v>14</v>
      </c>
      <c r="C9" s="173">
        <v>21</v>
      </c>
      <c r="D9" s="174" t="s">
        <v>61</v>
      </c>
      <c r="E9" s="175">
        <v>28.1</v>
      </c>
      <c r="F9" s="176">
        <v>0</v>
      </c>
      <c r="G9" s="177">
        <f t="shared" si="0"/>
        <v>28.1</v>
      </c>
      <c r="H9" s="178">
        <v>27.6</v>
      </c>
      <c r="I9" s="179">
        <v>0</v>
      </c>
      <c r="J9" s="180">
        <f t="shared" si="1"/>
        <v>27.6</v>
      </c>
      <c r="K9" s="175">
        <v>15.8</v>
      </c>
      <c r="L9" s="179">
        <v>0</v>
      </c>
      <c r="M9" s="181">
        <f t="shared" si="2"/>
        <v>15.8</v>
      </c>
      <c r="N9" s="182">
        <v>4</v>
      </c>
      <c r="O9" s="183">
        <f t="shared" si="3"/>
        <v>67.5</v>
      </c>
      <c r="P9" s="184">
        <f t="shared" si="4"/>
        <v>7.5999999999999943</v>
      </c>
      <c r="Q9" s="185">
        <v>18</v>
      </c>
    </row>
    <row r="10" spans="2:18">
      <c r="B10" s="172" t="s">
        <v>15</v>
      </c>
      <c r="C10" s="173">
        <v>2</v>
      </c>
      <c r="D10" s="174" t="s">
        <v>46</v>
      </c>
      <c r="E10" s="175">
        <v>27.6</v>
      </c>
      <c r="F10" s="176">
        <v>0</v>
      </c>
      <c r="G10" s="177">
        <f t="shared" si="0"/>
        <v>27.6</v>
      </c>
      <c r="H10" s="178">
        <v>29.9</v>
      </c>
      <c r="I10" s="179">
        <v>0</v>
      </c>
      <c r="J10" s="180">
        <f t="shared" si="1"/>
        <v>29.9</v>
      </c>
      <c r="K10" s="175">
        <v>14.7</v>
      </c>
      <c r="L10" s="179">
        <v>0</v>
      </c>
      <c r="M10" s="181">
        <f t="shared" si="2"/>
        <v>14.7</v>
      </c>
      <c r="N10" s="186">
        <v>4</v>
      </c>
      <c r="O10" s="183">
        <f t="shared" si="3"/>
        <v>68.2</v>
      </c>
      <c r="P10" s="184">
        <f t="shared" si="4"/>
        <v>8.2999999999999972</v>
      </c>
      <c r="Q10" s="185">
        <v>17</v>
      </c>
    </row>
    <row r="11" spans="2:18">
      <c r="B11" s="172" t="s">
        <v>16</v>
      </c>
      <c r="C11" s="173">
        <v>18</v>
      </c>
      <c r="D11" s="174" t="s">
        <v>59</v>
      </c>
      <c r="E11" s="175">
        <v>26.8</v>
      </c>
      <c r="F11" s="176">
        <v>0</v>
      </c>
      <c r="G11" s="177">
        <f t="shared" si="0"/>
        <v>26.8</v>
      </c>
      <c r="H11" s="178">
        <v>28.3</v>
      </c>
      <c r="I11" s="179">
        <v>0</v>
      </c>
      <c r="J11" s="180">
        <f t="shared" si="1"/>
        <v>28.3</v>
      </c>
      <c r="K11" s="175">
        <v>17.399999999999999</v>
      </c>
      <c r="L11" s="179">
        <v>0</v>
      </c>
      <c r="M11" s="181">
        <f t="shared" si="2"/>
        <v>17.399999999999999</v>
      </c>
      <c r="N11" s="182">
        <v>4</v>
      </c>
      <c r="O11" s="183">
        <f t="shared" si="3"/>
        <v>68.5</v>
      </c>
      <c r="P11" s="184">
        <f t="shared" si="4"/>
        <v>8.5999999999999943</v>
      </c>
      <c r="Q11" s="185">
        <v>16</v>
      </c>
    </row>
    <row r="12" spans="2:18">
      <c r="B12" s="172" t="s">
        <v>17</v>
      </c>
      <c r="C12" s="173">
        <v>28</v>
      </c>
      <c r="D12" s="174" t="s">
        <v>56</v>
      </c>
      <c r="E12" s="175">
        <v>30.7</v>
      </c>
      <c r="F12" s="176">
        <v>0</v>
      </c>
      <c r="G12" s="177">
        <f t="shared" si="0"/>
        <v>30.7</v>
      </c>
      <c r="H12" s="178">
        <v>29.1</v>
      </c>
      <c r="I12" s="179">
        <v>0</v>
      </c>
      <c r="J12" s="180">
        <f t="shared" si="1"/>
        <v>29.1</v>
      </c>
      <c r="K12" s="175">
        <v>15.5</v>
      </c>
      <c r="L12" s="179">
        <v>0</v>
      </c>
      <c r="M12" s="181">
        <f t="shared" si="2"/>
        <v>15.5</v>
      </c>
      <c r="N12" s="182">
        <v>6</v>
      </c>
      <c r="O12" s="183">
        <f t="shared" si="3"/>
        <v>69.3</v>
      </c>
      <c r="P12" s="184">
        <f t="shared" si="4"/>
        <v>9.3999999999999915</v>
      </c>
      <c r="Q12" s="185">
        <v>15</v>
      </c>
    </row>
    <row r="13" spans="2:18">
      <c r="B13" s="172" t="s">
        <v>18</v>
      </c>
      <c r="C13" s="173">
        <v>27</v>
      </c>
      <c r="D13" s="174" t="s">
        <v>55</v>
      </c>
      <c r="E13" s="175">
        <v>27.3</v>
      </c>
      <c r="F13" s="176">
        <v>0</v>
      </c>
      <c r="G13" s="177">
        <f t="shared" si="0"/>
        <v>27.3</v>
      </c>
      <c r="H13" s="178">
        <v>28.6</v>
      </c>
      <c r="I13" s="179">
        <v>0</v>
      </c>
      <c r="J13" s="180">
        <f t="shared" si="1"/>
        <v>28.6</v>
      </c>
      <c r="K13" s="175">
        <v>15.4</v>
      </c>
      <c r="L13" s="179">
        <v>2</v>
      </c>
      <c r="M13" s="181">
        <f t="shared" si="2"/>
        <v>17.399999999999999</v>
      </c>
      <c r="N13" s="182">
        <v>4</v>
      </c>
      <c r="O13" s="183">
        <f t="shared" si="3"/>
        <v>69.300000000000011</v>
      </c>
      <c r="P13" s="184">
        <f t="shared" si="4"/>
        <v>9.4000000000000057</v>
      </c>
      <c r="Q13" s="185">
        <v>14</v>
      </c>
    </row>
    <row r="14" spans="2:18">
      <c r="B14" s="172" t="s">
        <v>19</v>
      </c>
      <c r="C14" s="173">
        <v>20</v>
      </c>
      <c r="D14" s="174" t="s">
        <v>60</v>
      </c>
      <c r="E14" s="175">
        <v>24.9</v>
      </c>
      <c r="F14" s="176">
        <v>0</v>
      </c>
      <c r="G14" s="177">
        <f t="shared" si="0"/>
        <v>24.9</v>
      </c>
      <c r="H14" s="178">
        <v>27.9</v>
      </c>
      <c r="I14" s="179">
        <v>0</v>
      </c>
      <c r="J14" s="180">
        <f t="shared" si="1"/>
        <v>27.9</v>
      </c>
      <c r="K14" s="175">
        <v>20.8</v>
      </c>
      <c r="L14" s="179">
        <v>0</v>
      </c>
      <c r="M14" s="181">
        <f t="shared" si="2"/>
        <v>20.8</v>
      </c>
      <c r="N14" s="182">
        <v>4</v>
      </c>
      <c r="O14" s="183">
        <f t="shared" si="3"/>
        <v>69.599999999999994</v>
      </c>
      <c r="P14" s="184">
        <f t="shared" si="4"/>
        <v>9.6999999999999886</v>
      </c>
      <c r="Q14" s="185">
        <v>13</v>
      </c>
    </row>
    <row r="15" spans="2:18">
      <c r="B15" s="172" t="s">
        <v>20</v>
      </c>
      <c r="C15" s="173">
        <v>14</v>
      </c>
      <c r="D15" s="174" t="s">
        <v>65</v>
      </c>
      <c r="E15" s="175">
        <v>26.7</v>
      </c>
      <c r="F15" s="176">
        <v>0</v>
      </c>
      <c r="G15" s="177">
        <f t="shared" si="0"/>
        <v>26.7</v>
      </c>
      <c r="H15" s="178">
        <v>30</v>
      </c>
      <c r="I15" s="179">
        <v>2</v>
      </c>
      <c r="J15" s="180">
        <f t="shared" si="1"/>
        <v>32</v>
      </c>
      <c r="K15" s="175">
        <v>16.399999999999999</v>
      </c>
      <c r="L15" s="179">
        <v>0</v>
      </c>
      <c r="M15" s="181">
        <f t="shared" si="2"/>
        <v>16.399999999999999</v>
      </c>
      <c r="N15" s="182">
        <v>4</v>
      </c>
      <c r="O15" s="183">
        <f t="shared" si="3"/>
        <v>71.099999999999994</v>
      </c>
      <c r="P15" s="184">
        <f t="shared" si="4"/>
        <v>11.199999999999989</v>
      </c>
      <c r="Q15" s="185" t="s">
        <v>81</v>
      </c>
    </row>
    <row r="16" spans="2:18">
      <c r="B16" s="172" t="s">
        <v>21</v>
      </c>
      <c r="C16" s="173">
        <v>13</v>
      </c>
      <c r="D16" s="174" t="s">
        <v>53</v>
      </c>
      <c r="E16" s="175">
        <v>28.1</v>
      </c>
      <c r="F16" s="176">
        <v>0</v>
      </c>
      <c r="G16" s="177">
        <f t="shared" si="0"/>
        <v>28.1</v>
      </c>
      <c r="H16" s="178">
        <v>38</v>
      </c>
      <c r="I16" s="179">
        <v>0</v>
      </c>
      <c r="J16" s="180">
        <f t="shared" si="1"/>
        <v>38</v>
      </c>
      <c r="K16" s="175">
        <v>14.5</v>
      </c>
      <c r="L16" s="179">
        <v>0</v>
      </c>
      <c r="M16" s="181">
        <f t="shared" si="2"/>
        <v>14.5</v>
      </c>
      <c r="N16" s="182">
        <v>8</v>
      </c>
      <c r="O16" s="183">
        <f t="shared" si="3"/>
        <v>72.599999999999994</v>
      </c>
      <c r="P16" s="184">
        <f t="shared" si="4"/>
        <v>12.699999999999989</v>
      </c>
      <c r="Q16" s="185">
        <v>12</v>
      </c>
    </row>
    <row r="17" spans="2:17">
      <c r="B17" s="172" t="s">
        <v>22</v>
      </c>
      <c r="C17" s="173">
        <v>29</v>
      </c>
      <c r="D17" s="174" t="s">
        <v>62</v>
      </c>
      <c r="E17" s="175">
        <v>27.7</v>
      </c>
      <c r="F17" s="176">
        <v>0</v>
      </c>
      <c r="G17" s="177">
        <f t="shared" si="0"/>
        <v>27.7</v>
      </c>
      <c r="H17" s="178">
        <v>27.8</v>
      </c>
      <c r="I17" s="179">
        <v>0</v>
      </c>
      <c r="J17" s="180">
        <f t="shared" si="1"/>
        <v>27.8</v>
      </c>
      <c r="K17" s="175">
        <v>17.399999999999999</v>
      </c>
      <c r="L17" s="179">
        <v>2</v>
      </c>
      <c r="M17" s="181">
        <f t="shared" si="2"/>
        <v>19.399999999999999</v>
      </c>
      <c r="N17" s="182">
        <v>2</v>
      </c>
      <c r="O17" s="183">
        <f t="shared" si="3"/>
        <v>72.900000000000006</v>
      </c>
      <c r="P17" s="184">
        <f t="shared" si="4"/>
        <v>13</v>
      </c>
      <c r="Q17" s="185" t="s">
        <v>81</v>
      </c>
    </row>
    <row r="18" spans="2:17">
      <c r="B18" s="172" t="s">
        <v>23</v>
      </c>
      <c r="C18" s="173">
        <v>8</v>
      </c>
      <c r="D18" s="174" t="s">
        <v>51</v>
      </c>
      <c r="E18" s="175">
        <v>30.4</v>
      </c>
      <c r="F18" s="176">
        <v>2</v>
      </c>
      <c r="G18" s="177">
        <f t="shared" si="0"/>
        <v>32.4</v>
      </c>
      <c r="H18" s="178">
        <v>33.700000000000003</v>
      </c>
      <c r="I18" s="179">
        <v>0</v>
      </c>
      <c r="J18" s="180">
        <f t="shared" si="1"/>
        <v>33.700000000000003</v>
      </c>
      <c r="K18" s="175">
        <v>14.1</v>
      </c>
      <c r="L18" s="179">
        <v>0</v>
      </c>
      <c r="M18" s="181">
        <f t="shared" si="2"/>
        <v>14.1</v>
      </c>
      <c r="N18" s="182">
        <v>6</v>
      </c>
      <c r="O18" s="183">
        <f t="shared" si="3"/>
        <v>74.199999999999989</v>
      </c>
      <c r="P18" s="184">
        <f t="shared" si="4"/>
        <v>14.299999999999983</v>
      </c>
      <c r="Q18" s="185">
        <v>11</v>
      </c>
    </row>
    <row r="19" spans="2:17">
      <c r="B19" s="172" t="s">
        <v>24</v>
      </c>
      <c r="C19" s="173">
        <v>22</v>
      </c>
      <c r="D19" s="174" t="s">
        <v>64</v>
      </c>
      <c r="E19" s="175">
        <v>29.9</v>
      </c>
      <c r="F19" s="176">
        <v>2</v>
      </c>
      <c r="G19" s="177">
        <f t="shared" si="0"/>
        <v>31.9</v>
      </c>
      <c r="H19" s="178">
        <v>33.6</v>
      </c>
      <c r="I19" s="179">
        <v>0</v>
      </c>
      <c r="J19" s="180">
        <f t="shared" si="1"/>
        <v>33.6</v>
      </c>
      <c r="K19" s="175">
        <v>13.5</v>
      </c>
      <c r="L19" s="179">
        <v>0</v>
      </c>
      <c r="M19" s="181">
        <f t="shared" si="2"/>
        <v>13.5</v>
      </c>
      <c r="N19" s="182">
        <v>4</v>
      </c>
      <c r="O19" s="183">
        <f t="shared" si="3"/>
        <v>75</v>
      </c>
      <c r="P19" s="184">
        <f t="shared" si="4"/>
        <v>15.099999999999994</v>
      </c>
      <c r="Q19" s="185">
        <v>10</v>
      </c>
    </row>
    <row r="20" spans="2:17">
      <c r="B20" s="172" t="s">
        <v>25</v>
      </c>
      <c r="C20" s="173">
        <v>24</v>
      </c>
      <c r="D20" s="174" t="s">
        <v>66</v>
      </c>
      <c r="E20" s="175">
        <v>27.5</v>
      </c>
      <c r="F20" s="176">
        <v>0</v>
      </c>
      <c r="G20" s="177">
        <f t="shared" si="0"/>
        <v>27.5</v>
      </c>
      <c r="H20" s="178">
        <v>29</v>
      </c>
      <c r="I20" s="179">
        <v>2</v>
      </c>
      <c r="J20" s="180">
        <f t="shared" si="1"/>
        <v>31</v>
      </c>
      <c r="K20" s="175">
        <v>22.6</v>
      </c>
      <c r="L20" s="179">
        <v>0</v>
      </c>
      <c r="M20" s="181">
        <f t="shared" si="2"/>
        <v>22.6</v>
      </c>
      <c r="N20" s="182">
        <v>6</v>
      </c>
      <c r="O20" s="183">
        <f t="shared" si="3"/>
        <v>75.099999999999994</v>
      </c>
      <c r="P20" s="184">
        <f t="shared" si="4"/>
        <v>15.199999999999989</v>
      </c>
      <c r="Q20" s="185">
        <v>9</v>
      </c>
    </row>
    <row r="21" spans="2:17">
      <c r="B21" s="172" t="s">
        <v>26</v>
      </c>
      <c r="C21" s="173">
        <v>16</v>
      </c>
      <c r="D21" s="174" t="s">
        <v>63</v>
      </c>
      <c r="E21" s="175">
        <v>31.2</v>
      </c>
      <c r="F21" s="176">
        <v>0</v>
      </c>
      <c r="G21" s="177">
        <f t="shared" si="0"/>
        <v>31.2</v>
      </c>
      <c r="H21" s="178">
        <v>29.9</v>
      </c>
      <c r="I21" s="179">
        <v>0</v>
      </c>
      <c r="J21" s="180">
        <f t="shared" si="1"/>
        <v>29.9</v>
      </c>
      <c r="K21" s="175">
        <v>17.2</v>
      </c>
      <c r="L21" s="179">
        <v>0</v>
      </c>
      <c r="M21" s="181">
        <f t="shared" si="2"/>
        <v>17.2</v>
      </c>
      <c r="N21" s="182">
        <v>2</v>
      </c>
      <c r="O21" s="183">
        <f t="shared" si="3"/>
        <v>76.3</v>
      </c>
      <c r="P21" s="184">
        <f t="shared" si="4"/>
        <v>16.399999999999991</v>
      </c>
      <c r="Q21" s="185">
        <v>8</v>
      </c>
    </row>
    <row r="22" spans="2:17">
      <c r="B22" s="172" t="s">
        <v>27</v>
      </c>
      <c r="C22" s="173">
        <v>17</v>
      </c>
      <c r="D22" s="174" t="s">
        <v>58</v>
      </c>
      <c r="E22" s="175">
        <v>31.1</v>
      </c>
      <c r="F22" s="176">
        <v>0</v>
      </c>
      <c r="G22" s="177">
        <f t="shared" si="0"/>
        <v>31.1</v>
      </c>
      <c r="H22" s="178">
        <v>35</v>
      </c>
      <c r="I22" s="179">
        <v>0</v>
      </c>
      <c r="J22" s="180">
        <f t="shared" si="1"/>
        <v>35</v>
      </c>
      <c r="K22" s="175">
        <v>17.399999999999999</v>
      </c>
      <c r="L22" s="179">
        <v>0</v>
      </c>
      <c r="M22" s="181">
        <f t="shared" si="2"/>
        <v>17.399999999999999</v>
      </c>
      <c r="N22" s="187">
        <v>4</v>
      </c>
      <c r="O22" s="183">
        <f t="shared" si="3"/>
        <v>79.5</v>
      </c>
      <c r="P22" s="184">
        <f t="shared" si="4"/>
        <v>19.599999999999994</v>
      </c>
      <c r="Q22" s="185" t="s">
        <v>81</v>
      </c>
    </row>
    <row r="23" spans="2:17">
      <c r="B23" s="172" t="s">
        <v>28</v>
      </c>
      <c r="C23" s="173">
        <v>12</v>
      </c>
      <c r="D23" s="174" t="s">
        <v>57</v>
      </c>
      <c r="E23" s="175">
        <v>37.4</v>
      </c>
      <c r="F23" s="176">
        <v>0</v>
      </c>
      <c r="G23" s="177">
        <f t="shared" si="0"/>
        <v>37.4</v>
      </c>
      <c r="H23" s="178">
        <v>35.4</v>
      </c>
      <c r="I23" s="179">
        <v>0</v>
      </c>
      <c r="J23" s="180">
        <f t="shared" si="1"/>
        <v>35.4</v>
      </c>
      <c r="K23" s="175">
        <v>15.3</v>
      </c>
      <c r="L23" s="179">
        <v>0</v>
      </c>
      <c r="M23" s="181">
        <f t="shared" si="2"/>
        <v>15.3</v>
      </c>
      <c r="N23" s="187">
        <v>8</v>
      </c>
      <c r="O23" s="183">
        <f t="shared" si="3"/>
        <v>80.099999999999994</v>
      </c>
      <c r="P23" s="184">
        <f t="shared" si="4"/>
        <v>20.199999999999989</v>
      </c>
      <c r="Q23" s="185">
        <v>7</v>
      </c>
    </row>
    <row r="24" spans="2:17">
      <c r="B24" s="172" t="s">
        <v>29</v>
      </c>
      <c r="C24" s="173">
        <v>1</v>
      </c>
      <c r="D24" s="174" t="s">
        <v>45</v>
      </c>
      <c r="E24" s="175">
        <v>32.4</v>
      </c>
      <c r="F24" s="176">
        <v>0</v>
      </c>
      <c r="G24" s="177">
        <f t="shared" si="0"/>
        <v>32.4</v>
      </c>
      <c r="H24" s="178">
        <v>44.7</v>
      </c>
      <c r="I24" s="179">
        <v>0</v>
      </c>
      <c r="J24" s="180">
        <f t="shared" si="1"/>
        <v>44.7</v>
      </c>
      <c r="K24" s="175">
        <v>17.7</v>
      </c>
      <c r="L24" s="179">
        <v>0</v>
      </c>
      <c r="M24" s="181">
        <f t="shared" si="2"/>
        <v>17.7</v>
      </c>
      <c r="N24" s="187">
        <v>4</v>
      </c>
      <c r="O24" s="183">
        <f t="shared" si="3"/>
        <v>90.8</v>
      </c>
      <c r="P24" s="184">
        <f t="shared" si="4"/>
        <v>30.899999999999991</v>
      </c>
      <c r="Q24" s="185">
        <v>6</v>
      </c>
    </row>
    <row r="25" spans="2:17">
      <c r="B25" s="172" t="s">
        <v>30</v>
      </c>
      <c r="C25" s="173">
        <v>25</v>
      </c>
      <c r="D25" s="174" t="s">
        <v>67</v>
      </c>
      <c r="E25" s="175">
        <v>39.4</v>
      </c>
      <c r="F25" s="176">
        <v>0</v>
      </c>
      <c r="G25" s="177">
        <f t="shared" si="0"/>
        <v>39.4</v>
      </c>
      <c r="H25" s="178">
        <v>45.3</v>
      </c>
      <c r="I25" s="179">
        <v>0</v>
      </c>
      <c r="J25" s="180">
        <f t="shared" si="1"/>
        <v>45.3</v>
      </c>
      <c r="K25" s="175">
        <v>19.399999999999999</v>
      </c>
      <c r="L25" s="179">
        <v>0</v>
      </c>
      <c r="M25" s="181">
        <f t="shared" si="2"/>
        <v>19.399999999999999</v>
      </c>
      <c r="N25" s="187">
        <v>8</v>
      </c>
      <c r="O25" s="183">
        <f t="shared" si="3"/>
        <v>96.1</v>
      </c>
      <c r="P25" s="184">
        <f t="shared" si="4"/>
        <v>36.199999999999989</v>
      </c>
      <c r="Q25" s="185">
        <v>5</v>
      </c>
    </row>
    <row r="26" spans="2:17">
      <c r="B26" s="172" t="s">
        <v>31</v>
      </c>
      <c r="C26" s="173">
        <v>10</v>
      </c>
      <c r="D26" s="174" t="s">
        <v>49</v>
      </c>
      <c r="E26" s="175">
        <v>45.85</v>
      </c>
      <c r="F26" s="176">
        <v>0</v>
      </c>
      <c r="G26" s="177">
        <f t="shared" si="0"/>
        <v>45.85</v>
      </c>
      <c r="H26" s="178">
        <v>39</v>
      </c>
      <c r="I26" s="179">
        <v>0</v>
      </c>
      <c r="J26" s="180">
        <f t="shared" si="1"/>
        <v>39</v>
      </c>
      <c r="K26" s="175">
        <v>23.8</v>
      </c>
      <c r="L26" s="179">
        <v>2</v>
      </c>
      <c r="M26" s="181">
        <f t="shared" si="2"/>
        <v>25.8</v>
      </c>
      <c r="N26" s="187">
        <v>8</v>
      </c>
      <c r="O26" s="183">
        <f t="shared" si="3"/>
        <v>102.64999999999999</v>
      </c>
      <c r="P26" s="184">
        <f t="shared" si="4"/>
        <v>42.749999999999986</v>
      </c>
      <c r="Q26" s="185">
        <v>4</v>
      </c>
    </row>
    <row r="27" spans="2:17" ht="13.5" thickBot="1">
      <c r="B27" s="188" t="s">
        <v>32</v>
      </c>
      <c r="C27" s="189">
        <v>4</v>
      </c>
      <c r="D27" s="190" t="s">
        <v>48</v>
      </c>
      <c r="E27" s="191">
        <v>38.200000000000003</v>
      </c>
      <c r="F27" s="192">
        <v>2</v>
      </c>
      <c r="G27" s="193">
        <f t="shared" si="0"/>
        <v>40.200000000000003</v>
      </c>
      <c r="H27" s="194">
        <v>42</v>
      </c>
      <c r="I27" s="195">
        <v>0</v>
      </c>
      <c r="J27" s="196">
        <f t="shared" si="1"/>
        <v>42</v>
      </c>
      <c r="K27" s="191">
        <v>37.700000000000003</v>
      </c>
      <c r="L27" s="195">
        <v>0</v>
      </c>
      <c r="M27" s="197">
        <f t="shared" si="2"/>
        <v>37.700000000000003</v>
      </c>
      <c r="N27" s="198">
        <v>8</v>
      </c>
      <c r="O27" s="199">
        <f t="shared" si="3"/>
        <v>111.9</v>
      </c>
      <c r="P27" s="200">
        <f t="shared" si="4"/>
        <v>52</v>
      </c>
      <c r="Q27" s="201">
        <v>3</v>
      </c>
    </row>
    <row r="28" spans="2:17" ht="13.5" thickBot="1">
      <c r="B28" s="295" t="s">
        <v>33</v>
      </c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96"/>
      <c r="O28" s="296"/>
      <c r="P28" s="296"/>
      <c r="Q28" s="297"/>
    </row>
    <row r="29" spans="2:17">
      <c r="B29" s="346" t="s">
        <v>0</v>
      </c>
      <c r="C29" s="298" t="s">
        <v>1</v>
      </c>
      <c r="D29" s="300" t="s">
        <v>2</v>
      </c>
      <c r="E29" s="302" t="s">
        <v>3</v>
      </c>
      <c r="F29" s="303"/>
      <c r="G29" s="304"/>
      <c r="H29" s="305" t="s">
        <v>4</v>
      </c>
      <c r="I29" s="303"/>
      <c r="J29" s="306"/>
      <c r="K29" s="302" t="s">
        <v>242</v>
      </c>
      <c r="L29" s="303"/>
      <c r="M29" s="304"/>
      <c r="N29" s="151"/>
      <c r="O29" s="285" t="s">
        <v>5</v>
      </c>
      <c r="P29" s="287" t="s">
        <v>6</v>
      </c>
      <c r="Q29" s="289" t="s">
        <v>7</v>
      </c>
    </row>
    <row r="30" spans="2:17" ht="24.75" thickBot="1">
      <c r="B30" s="347"/>
      <c r="C30" s="299"/>
      <c r="D30" s="301"/>
      <c r="E30" s="153" t="s">
        <v>8</v>
      </c>
      <c r="F30" s="154" t="s">
        <v>9</v>
      </c>
      <c r="G30" s="155" t="s">
        <v>10</v>
      </c>
      <c r="H30" s="156" t="s">
        <v>8</v>
      </c>
      <c r="I30" s="154" t="s">
        <v>9</v>
      </c>
      <c r="J30" s="152" t="s">
        <v>10</v>
      </c>
      <c r="K30" s="153" t="s">
        <v>8</v>
      </c>
      <c r="L30" s="154" t="s">
        <v>9</v>
      </c>
      <c r="M30" s="155" t="s">
        <v>10</v>
      </c>
      <c r="N30" s="157" t="s">
        <v>11</v>
      </c>
      <c r="O30" s="286"/>
      <c r="P30" s="288"/>
      <c r="Q30" s="290"/>
    </row>
    <row r="31" spans="2:17">
      <c r="B31" s="202" t="s">
        <v>12</v>
      </c>
      <c r="C31" s="203">
        <v>19</v>
      </c>
      <c r="D31" s="234" t="s">
        <v>59</v>
      </c>
      <c r="E31" s="204">
        <v>25.4</v>
      </c>
      <c r="F31" s="205">
        <v>0</v>
      </c>
      <c r="G31" s="206">
        <f t="shared" ref="G31:G37" si="5">SUM(E31:F31)</f>
        <v>25.4</v>
      </c>
      <c r="H31" s="207">
        <v>25.7</v>
      </c>
      <c r="I31" s="208">
        <v>0</v>
      </c>
      <c r="J31" s="209">
        <f t="shared" ref="J31:J37" si="6">SUM(H31:I31)</f>
        <v>25.7</v>
      </c>
      <c r="K31" s="204">
        <v>12.5</v>
      </c>
      <c r="L31" s="208">
        <v>0</v>
      </c>
      <c r="M31" s="210">
        <f t="shared" ref="M31:M37" si="7">SUM(K31,L31)</f>
        <v>12.5</v>
      </c>
      <c r="N31" s="211">
        <v>2</v>
      </c>
      <c r="O31" s="212">
        <f t="shared" ref="O31:O37" si="8">SUM(G31,J31,M31,)-N31</f>
        <v>61.599999999999994</v>
      </c>
      <c r="P31" s="213">
        <f t="shared" ref="P31:P37" si="9">SUM(O31-$O$31)</f>
        <v>0</v>
      </c>
      <c r="Q31" s="236">
        <v>20</v>
      </c>
    </row>
    <row r="32" spans="2:17">
      <c r="B32" s="172" t="s">
        <v>13</v>
      </c>
      <c r="C32" s="173">
        <v>23</v>
      </c>
      <c r="D32" s="174" t="s">
        <v>66</v>
      </c>
      <c r="E32" s="175">
        <v>27</v>
      </c>
      <c r="F32" s="176">
        <v>0</v>
      </c>
      <c r="G32" s="177">
        <f t="shared" si="5"/>
        <v>27</v>
      </c>
      <c r="H32" s="178">
        <v>29.6</v>
      </c>
      <c r="I32" s="179">
        <v>0</v>
      </c>
      <c r="J32" s="180">
        <f t="shared" si="6"/>
        <v>29.6</v>
      </c>
      <c r="K32" s="175">
        <v>14.4</v>
      </c>
      <c r="L32" s="179">
        <v>0</v>
      </c>
      <c r="M32" s="181">
        <f t="shared" si="7"/>
        <v>14.4</v>
      </c>
      <c r="N32" s="187">
        <v>2</v>
      </c>
      <c r="O32" s="183">
        <f t="shared" si="8"/>
        <v>69</v>
      </c>
      <c r="P32" s="214">
        <f t="shared" si="9"/>
        <v>7.4000000000000057</v>
      </c>
      <c r="Q32" s="237">
        <v>19</v>
      </c>
    </row>
    <row r="33" spans="2:17">
      <c r="B33" s="172" t="s">
        <v>14</v>
      </c>
      <c r="C33" s="173">
        <v>15</v>
      </c>
      <c r="D33" s="174" t="s">
        <v>63</v>
      </c>
      <c r="E33" s="215">
        <v>26.8</v>
      </c>
      <c r="F33" s="176">
        <v>0</v>
      </c>
      <c r="G33" s="177">
        <f t="shared" si="5"/>
        <v>26.8</v>
      </c>
      <c r="H33" s="216">
        <v>31.5</v>
      </c>
      <c r="I33" s="217">
        <v>2</v>
      </c>
      <c r="J33" s="180">
        <f t="shared" si="6"/>
        <v>33.5</v>
      </c>
      <c r="K33" s="215">
        <v>13</v>
      </c>
      <c r="L33" s="217">
        <v>0</v>
      </c>
      <c r="M33" s="181">
        <f t="shared" si="7"/>
        <v>13</v>
      </c>
      <c r="N33" s="218">
        <v>2</v>
      </c>
      <c r="O33" s="183">
        <f t="shared" si="8"/>
        <v>71.3</v>
      </c>
      <c r="P33" s="214">
        <f t="shared" si="9"/>
        <v>9.7000000000000028</v>
      </c>
      <c r="Q33" s="237">
        <v>18</v>
      </c>
    </row>
    <row r="34" spans="2:17">
      <c r="B34" s="172" t="s">
        <v>15</v>
      </c>
      <c r="C34" s="173">
        <v>30</v>
      </c>
      <c r="D34" s="174" t="s">
        <v>62</v>
      </c>
      <c r="E34" s="175">
        <v>35.5</v>
      </c>
      <c r="F34" s="176">
        <v>2</v>
      </c>
      <c r="G34" s="177">
        <f t="shared" si="5"/>
        <v>37.5</v>
      </c>
      <c r="H34" s="178">
        <v>26.8</v>
      </c>
      <c r="I34" s="179">
        <v>0</v>
      </c>
      <c r="J34" s="180">
        <f t="shared" si="6"/>
        <v>26.8</v>
      </c>
      <c r="K34" s="175">
        <v>14.6</v>
      </c>
      <c r="L34" s="179">
        <v>0</v>
      </c>
      <c r="M34" s="181">
        <f t="shared" si="7"/>
        <v>14.6</v>
      </c>
      <c r="N34" s="187">
        <v>2</v>
      </c>
      <c r="O34" s="183">
        <f t="shared" si="8"/>
        <v>76.899999999999991</v>
      </c>
      <c r="P34" s="214">
        <f t="shared" si="9"/>
        <v>15.299999999999997</v>
      </c>
      <c r="Q34" s="237" t="s">
        <v>81</v>
      </c>
    </row>
    <row r="35" spans="2:17">
      <c r="B35" s="172" t="s">
        <v>16</v>
      </c>
      <c r="C35" s="173">
        <v>26</v>
      </c>
      <c r="D35" s="174" t="s">
        <v>54</v>
      </c>
      <c r="E35" s="175">
        <v>37.299999999999997</v>
      </c>
      <c r="F35" s="176">
        <v>2</v>
      </c>
      <c r="G35" s="177">
        <f t="shared" si="5"/>
        <v>39.299999999999997</v>
      </c>
      <c r="H35" s="178">
        <v>31.9</v>
      </c>
      <c r="I35" s="179">
        <v>2</v>
      </c>
      <c r="J35" s="180">
        <f t="shared" si="6"/>
        <v>33.9</v>
      </c>
      <c r="K35" s="175">
        <v>20.6</v>
      </c>
      <c r="L35" s="179">
        <v>0</v>
      </c>
      <c r="M35" s="181">
        <f t="shared" si="7"/>
        <v>20.6</v>
      </c>
      <c r="N35" s="187">
        <v>6</v>
      </c>
      <c r="O35" s="183">
        <f t="shared" si="8"/>
        <v>87.799999999999983</v>
      </c>
      <c r="P35" s="214">
        <f t="shared" si="9"/>
        <v>26.199999999999989</v>
      </c>
      <c r="Q35" s="237">
        <v>17</v>
      </c>
    </row>
    <row r="36" spans="2:17">
      <c r="B36" s="172" t="s">
        <v>17</v>
      </c>
      <c r="C36" s="173">
        <v>9</v>
      </c>
      <c r="D36" s="174" t="s">
        <v>52</v>
      </c>
      <c r="E36" s="175">
        <v>42.5</v>
      </c>
      <c r="F36" s="176">
        <v>0</v>
      </c>
      <c r="G36" s="177">
        <f t="shared" si="5"/>
        <v>42.5</v>
      </c>
      <c r="H36" s="178">
        <v>37.700000000000003</v>
      </c>
      <c r="I36" s="179">
        <v>0</v>
      </c>
      <c r="J36" s="180">
        <f t="shared" si="6"/>
        <v>37.700000000000003</v>
      </c>
      <c r="K36" s="175">
        <v>17.600000000000001</v>
      </c>
      <c r="L36" s="179">
        <v>0</v>
      </c>
      <c r="M36" s="181">
        <f t="shared" si="7"/>
        <v>17.600000000000001</v>
      </c>
      <c r="N36" s="187">
        <v>8</v>
      </c>
      <c r="O36" s="183">
        <f t="shared" si="8"/>
        <v>89.800000000000011</v>
      </c>
      <c r="P36" s="214">
        <f t="shared" si="9"/>
        <v>28.200000000000017</v>
      </c>
      <c r="Q36" s="237">
        <v>16</v>
      </c>
    </row>
    <row r="37" spans="2:17" ht="13.5" thickBot="1">
      <c r="B37" s="219" t="s">
        <v>18</v>
      </c>
      <c r="C37" s="220">
        <v>7</v>
      </c>
      <c r="D37" s="235" t="s">
        <v>48</v>
      </c>
      <c r="E37" s="221">
        <v>35</v>
      </c>
      <c r="F37" s="222">
        <v>2</v>
      </c>
      <c r="G37" s="223">
        <f t="shared" si="5"/>
        <v>37</v>
      </c>
      <c r="H37" s="224">
        <v>38.700000000000003</v>
      </c>
      <c r="I37" s="225">
        <v>0</v>
      </c>
      <c r="J37" s="226">
        <f t="shared" si="6"/>
        <v>38.700000000000003</v>
      </c>
      <c r="K37" s="221">
        <v>21.9</v>
      </c>
      <c r="L37" s="225">
        <v>0</v>
      </c>
      <c r="M37" s="227">
        <f t="shared" si="7"/>
        <v>21.9</v>
      </c>
      <c r="N37" s="228">
        <v>6</v>
      </c>
      <c r="O37" s="229">
        <f t="shared" si="8"/>
        <v>91.6</v>
      </c>
      <c r="P37" s="230">
        <f t="shared" si="9"/>
        <v>30</v>
      </c>
      <c r="Q37" s="238">
        <v>15</v>
      </c>
    </row>
    <row r="38" spans="2:17">
      <c r="B38" s="231"/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</row>
    <row r="39" spans="2:17">
      <c r="B39" s="270"/>
      <c r="C39" s="231"/>
      <c r="D39" s="232" t="s">
        <v>243</v>
      </c>
      <c r="E39" s="232" t="s">
        <v>250</v>
      </c>
      <c r="F39" s="232"/>
      <c r="G39" s="232"/>
      <c r="H39" s="232"/>
      <c r="I39" s="232"/>
      <c r="J39" s="232"/>
      <c r="K39" s="232"/>
      <c r="L39" s="232"/>
      <c r="M39" s="231"/>
      <c r="N39" s="231"/>
      <c r="O39" s="231"/>
      <c r="P39" s="231"/>
      <c r="Q39" s="231"/>
    </row>
    <row r="40" spans="2:17">
      <c r="B40" s="231"/>
      <c r="C40" s="231"/>
      <c r="D40" s="232" t="s">
        <v>173</v>
      </c>
      <c r="E40" s="232" t="s">
        <v>173</v>
      </c>
      <c r="F40" s="232"/>
      <c r="G40" s="232"/>
      <c r="H40" s="233" t="s">
        <v>173</v>
      </c>
      <c r="I40" s="232"/>
      <c r="J40" s="232" t="s">
        <v>173</v>
      </c>
      <c r="K40" s="232" t="s">
        <v>183</v>
      </c>
      <c r="L40" s="232"/>
      <c r="M40" s="231"/>
      <c r="N40" s="231"/>
      <c r="O40" s="231"/>
      <c r="P40" s="231"/>
      <c r="Q40" s="231"/>
    </row>
    <row r="41" spans="2:17">
      <c r="B41" s="231"/>
      <c r="C41" s="231"/>
      <c r="D41" s="232" t="s">
        <v>173</v>
      </c>
      <c r="E41" s="232" t="s">
        <v>173</v>
      </c>
      <c r="F41" s="232"/>
      <c r="G41" s="232"/>
      <c r="H41" s="233" t="s">
        <v>173</v>
      </c>
      <c r="I41" s="232"/>
      <c r="J41" s="232" t="s">
        <v>173</v>
      </c>
      <c r="K41" s="232" t="s">
        <v>173</v>
      </c>
      <c r="L41" s="232"/>
      <c r="M41" s="231"/>
      <c r="N41" s="231"/>
      <c r="O41" s="231"/>
      <c r="P41" s="231"/>
      <c r="Q41" s="231"/>
    </row>
    <row r="42" spans="2:17">
      <c r="D42" s="36"/>
      <c r="E42" s="36"/>
      <c r="F42" s="36"/>
      <c r="G42" s="36"/>
      <c r="H42" s="36"/>
      <c r="I42" s="36"/>
      <c r="J42" s="36"/>
      <c r="K42" s="36"/>
      <c r="L42" s="36"/>
    </row>
  </sheetData>
  <sortState xmlns:xlrd2="http://schemas.microsoft.com/office/spreadsheetml/2017/richdata2" ref="C7:O27">
    <sortCondition ref="O7:O27"/>
  </sortState>
  <mergeCells count="23">
    <mergeCell ref="B1:Q1"/>
    <mergeCell ref="B3:Q3"/>
    <mergeCell ref="B4:Q4"/>
    <mergeCell ref="B5:B6"/>
    <mergeCell ref="C5:C6"/>
    <mergeCell ref="D5:D6"/>
    <mergeCell ref="E5:G5"/>
    <mergeCell ref="H5:J5"/>
    <mergeCell ref="K5:M5"/>
    <mergeCell ref="B2:R2"/>
    <mergeCell ref="O29:O30"/>
    <mergeCell ref="P29:P30"/>
    <mergeCell ref="Q29:Q30"/>
    <mergeCell ref="O5:O6"/>
    <mergeCell ref="P5:P6"/>
    <mergeCell ref="Q5:Q6"/>
    <mergeCell ref="B28:Q28"/>
    <mergeCell ref="B29:B30"/>
    <mergeCell ref="C29:C30"/>
    <mergeCell ref="D29:D30"/>
    <mergeCell ref="E29:G29"/>
    <mergeCell ref="H29:J29"/>
    <mergeCell ref="K29:M29"/>
  </mergeCells>
  <pageMargins left="0" right="0" top="0.39370078740157483" bottom="0.39370078740157483" header="0" footer="0"/>
  <pageSetup paperSize="9" scale="99" fitToWidth="0" fitToHeight="0" pageOrder="overThenDown" orientation="landscape" useFirstPageNumber="1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2"/>
  <sheetViews>
    <sheetView topLeftCell="A26" workbookViewId="0">
      <selection activeCell="D51" sqref="D51"/>
    </sheetView>
  </sheetViews>
  <sheetFormatPr defaultRowHeight="12.75"/>
  <cols>
    <col min="1" max="1" width="5.7109375" customWidth="1"/>
    <col min="2" max="2" width="6.28515625" customWidth="1"/>
    <col min="3" max="3" width="29.42578125" customWidth="1"/>
    <col min="4" max="4" width="9.42578125" customWidth="1"/>
    <col min="14" max="14" width="9.5703125" bestFit="1" customWidth="1"/>
    <col min="16" max="16" width="6.42578125" customWidth="1"/>
  </cols>
  <sheetData>
    <row r="1" spans="1:16" ht="15.75" customHeight="1">
      <c r="A1" s="315" t="s">
        <v>244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</row>
    <row r="2" spans="1:16" ht="15.75" customHeight="1">
      <c r="A2" s="317" t="s">
        <v>245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</row>
    <row r="3" spans="1:16" ht="15.75" customHeight="1" thickBot="1">
      <c r="A3" s="316" t="s">
        <v>68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</row>
    <row r="4" spans="1:16" ht="13.5" thickBot="1">
      <c r="A4" s="328" t="s">
        <v>205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30"/>
    </row>
    <row r="5" spans="1:16">
      <c r="A5" s="321" t="s">
        <v>0</v>
      </c>
      <c r="B5" s="256" t="s">
        <v>34</v>
      </c>
      <c r="C5" s="323" t="s">
        <v>247</v>
      </c>
      <c r="D5" s="325" t="s">
        <v>35</v>
      </c>
      <c r="E5" s="326"/>
      <c r="F5" s="327"/>
      <c r="G5" s="325" t="s">
        <v>36</v>
      </c>
      <c r="H5" s="326"/>
      <c r="I5" s="327"/>
      <c r="J5" s="325" t="s">
        <v>3</v>
      </c>
      <c r="K5" s="326"/>
      <c r="L5" s="327"/>
      <c r="M5" s="257" t="s">
        <v>37</v>
      </c>
      <c r="N5" s="258" t="s">
        <v>38</v>
      </c>
      <c r="O5" s="256"/>
      <c r="P5" s="248" t="s">
        <v>7</v>
      </c>
    </row>
    <row r="6" spans="1:16" ht="13.5" thickBot="1">
      <c r="A6" s="322"/>
      <c r="B6" s="259" t="s">
        <v>39</v>
      </c>
      <c r="C6" s="331"/>
      <c r="D6" s="261" t="s">
        <v>8</v>
      </c>
      <c r="E6" s="262" t="s">
        <v>40</v>
      </c>
      <c r="F6" s="263" t="s">
        <v>38</v>
      </c>
      <c r="G6" s="261" t="s">
        <v>8</v>
      </c>
      <c r="H6" s="262" t="s">
        <v>40</v>
      </c>
      <c r="I6" s="263" t="s">
        <v>38</v>
      </c>
      <c r="J6" s="261" t="s">
        <v>8</v>
      </c>
      <c r="K6" s="262" t="s">
        <v>40</v>
      </c>
      <c r="L6" s="263" t="s">
        <v>38</v>
      </c>
      <c r="M6" s="260" t="s">
        <v>41</v>
      </c>
      <c r="N6" s="264" t="s">
        <v>42</v>
      </c>
      <c r="O6" s="259" t="s">
        <v>6</v>
      </c>
      <c r="P6" s="249" t="s">
        <v>43</v>
      </c>
    </row>
    <row r="7" spans="1:16">
      <c r="A7" s="1" t="s">
        <v>12</v>
      </c>
      <c r="B7" s="1">
        <v>28</v>
      </c>
      <c r="C7" s="239" t="s">
        <v>75</v>
      </c>
      <c r="D7" s="2">
        <v>31.8</v>
      </c>
      <c r="E7" s="3">
        <v>0</v>
      </c>
      <c r="F7" s="4">
        <f t="shared" ref="F7:F19" si="0">SUM(D7:E7)</f>
        <v>31.8</v>
      </c>
      <c r="G7" s="2">
        <v>29.7</v>
      </c>
      <c r="H7" s="3">
        <v>0</v>
      </c>
      <c r="I7" s="4">
        <f t="shared" ref="I7:I19" si="1">SUM(G7:H7)</f>
        <v>29.7</v>
      </c>
      <c r="J7" s="2">
        <v>46.8</v>
      </c>
      <c r="K7" s="3">
        <v>0</v>
      </c>
      <c r="L7" s="4">
        <f t="shared" ref="L7:L19" si="2">SUM(J7:K7)</f>
        <v>46.8</v>
      </c>
      <c r="M7" s="5">
        <v>6</v>
      </c>
      <c r="N7" s="34">
        <f t="shared" ref="N7:N19" si="3">SUM(F7,I7,L7)-M7</f>
        <v>102.3</v>
      </c>
      <c r="O7" s="6">
        <f t="shared" ref="O7:O19" si="4">N7-$N$7</f>
        <v>0</v>
      </c>
      <c r="P7" s="250">
        <v>20</v>
      </c>
    </row>
    <row r="8" spans="1:16">
      <c r="A8" s="7" t="s">
        <v>13</v>
      </c>
      <c r="B8" s="8">
        <v>3</v>
      </c>
      <c r="C8" s="240" t="s">
        <v>67</v>
      </c>
      <c r="D8" s="9">
        <v>31.7</v>
      </c>
      <c r="E8" s="10">
        <v>0</v>
      </c>
      <c r="F8" s="11">
        <f t="shared" si="0"/>
        <v>31.7</v>
      </c>
      <c r="G8" s="9">
        <v>24.3</v>
      </c>
      <c r="H8" s="10">
        <v>0</v>
      </c>
      <c r="I8" s="11">
        <f t="shared" si="1"/>
        <v>24.3</v>
      </c>
      <c r="J8" s="9">
        <v>47.5</v>
      </c>
      <c r="K8" s="10">
        <v>5</v>
      </c>
      <c r="L8" s="11">
        <f t="shared" si="2"/>
        <v>52.5</v>
      </c>
      <c r="M8" s="12">
        <v>6</v>
      </c>
      <c r="N8" s="35">
        <f t="shared" si="3"/>
        <v>102.5</v>
      </c>
      <c r="O8" s="13">
        <f>N8-$N$7</f>
        <v>0.20000000000000284</v>
      </c>
      <c r="P8" s="251">
        <v>19</v>
      </c>
    </row>
    <row r="9" spans="1:16">
      <c r="A9" s="8" t="s">
        <v>14</v>
      </c>
      <c r="B9" s="8">
        <v>16</v>
      </c>
      <c r="C9" s="240" t="s">
        <v>61</v>
      </c>
      <c r="D9" s="9">
        <v>39.799999999999997</v>
      </c>
      <c r="E9" s="10">
        <v>0</v>
      </c>
      <c r="F9" s="11">
        <f t="shared" si="0"/>
        <v>39.799999999999997</v>
      </c>
      <c r="G9" s="9">
        <v>29.7</v>
      </c>
      <c r="H9" s="10">
        <v>5</v>
      </c>
      <c r="I9" s="11">
        <f t="shared" si="1"/>
        <v>34.700000000000003</v>
      </c>
      <c r="J9" s="9">
        <v>49.5</v>
      </c>
      <c r="K9" s="10">
        <v>5</v>
      </c>
      <c r="L9" s="11">
        <f t="shared" si="2"/>
        <v>54.5</v>
      </c>
      <c r="M9" s="12">
        <v>12</v>
      </c>
      <c r="N9" s="35">
        <f t="shared" si="3"/>
        <v>117</v>
      </c>
      <c r="O9" s="13">
        <f t="shared" si="4"/>
        <v>14.700000000000003</v>
      </c>
      <c r="P9" s="251">
        <v>18</v>
      </c>
    </row>
    <row r="10" spans="1:16">
      <c r="A10" s="7" t="s">
        <v>15</v>
      </c>
      <c r="B10" s="8">
        <v>2</v>
      </c>
      <c r="C10" s="240" t="s">
        <v>46</v>
      </c>
      <c r="D10" s="9">
        <v>36.299999999999997</v>
      </c>
      <c r="E10" s="10">
        <v>0</v>
      </c>
      <c r="F10" s="11">
        <f t="shared" si="0"/>
        <v>36.299999999999997</v>
      </c>
      <c r="G10" s="9">
        <v>28.8</v>
      </c>
      <c r="H10" s="10">
        <v>0</v>
      </c>
      <c r="I10" s="11">
        <f t="shared" si="1"/>
        <v>28.8</v>
      </c>
      <c r="J10" s="9">
        <v>57.4</v>
      </c>
      <c r="K10" s="10">
        <v>5</v>
      </c>
      <c r="L10" s="11">
        <f t="shared" si="2"/>
        <v>62.4</v>
      </c>
      <c r="M10" s="12">
        <v>10</v>
      </c>
      <c r="N10" s="35">
        <f t="shared" si="3"/>
        <v>117.5</v>
      </c>
      <c r="O10" s="13">
        <f t="shared" si="4"/>
        <v>15.200000000000003</v>
      </c>
      <c r="P10" s="251">
        <v>17</v>
      </c>
    </row>
    <row r="11" spans="1:16">
      <c r="A11" s="8" t="s">
        <v>16</v>
      </c>
      <c r="B11" s="8">
        <v>22</v>
      </c>
      <c r="C11" s="240" t="s">
        <v>66</v>
      </c>
      <c r="D11" s="9">
        <v>40.4</v>
      </c>
      <c r="E11" s="10">
        <v>5</v>
      </c>
      <c r="F11" s="11">
        <f t="shared" si="0"/>
        <v>45.4</v>
      </c>
      <c r="G11" s="9">
        <v>27.3</v>
      </c>
      <c r="H11" s="10">
        <v>0</v>
      </c>
      <c r="I11" s="11">
        <f t="shared" si="1"/>
        <v>27.3</v>
      </c>
      <c r="J11" s="9">
        <v>58</v>
      </c>
      <c r="K11" s="10">
        <v>5</v>
      </c>
      <c r="L11" s="11">
        <f t="shared" si="2"/>
        <v>63</v>
      </c>
      <c r="M11" s="12">
        <v>12</v>
      </c>
      <c r="N11" s="35">
        <f t="shared" si="3"/>
        <v>123.69999999999999</v>
      </c>
      <c r="O11" s="13">
        <f t="shared" si="4"/>
        <v>21.399999999999991</v>
      </c>
      <c r="P11" s="251">
        <v>16</v>
      </c>
    </row>
    <row r="12" spans="1:16">
      <c r="A12" s="7" t="s">
        <v>17</v>
      </c>
      <c r="B12" s="8">
        <v>30</v>
      </c>
      <c r="C12" s="240" t="s">
        <v>78</v>
      </c>
      <c r="D12" s="9">
        <v>39.200000000000003</v>
      </c>
      <c r="E12" s="10">
        <v>0</v>
      </c>
      <c r="F12" s="11">
        <f t="shared" si="0"/>
        <v>39.200000000000003</v>
      </c>
      <c r="G12" s="9">
        <v>31.5</v>
      </c>
      <c r="H12" s="10">
        <v>5</v>
      </c>
      <c r="I12" s="11">
        <f t="shared" si="1"/>
        <v>36.5</v>
      </c>
      <c r="J12" s="9">
        <v>55.2</v>
      </c>
      <c r="K12" s="10">
        <v>5</v>
      </c>
      <c r="L12" s="11">
        <f t="shared" si="2"/>
        <v>60.2</v>
      </c>
      <c r="M12" s="12">
        <v>10</v>
      </c>
      <c r="N12" s="35">
        <f t="shared" si="3"/>
        <v>125.9</v>
      </c>
      <c r="O12" s="13">
        <f t="shared" si="4"/>
        <v>23.600000000000009</v>
      </c>
      <c r="P12" s="251" t="s">
        <v>81</v>
      </c>
    </row>
    <row r="13" spans="1:16">
      <c r="A13" s="8" t="s">
        <v>18</v>
      </c>
      <c r="B13" s="8">
        <v>5</v>
      </c>
      <c r="C13" s="240" t="s">
        <v>70</v>
      </c>
      <c r="D13" s="9">
        <v>34.200000000000003</v>
      </c>
      <c r="E13" s="10">
        <v>10</v>
      </c>
      <c r="F13" s="11">
        <f t="shared" si="0"/>
        <v>44.2</v>
      </c>
      <c r="G13" s="9">
        <v>31.5</v>
      </c>
      <c r="H13" s="10">
        <v>5</v>
      </c>
      <c r="I13" s="11">
        <f t="shared" si="1"/>
        <v>36.5</v>
      </c>
      <c r="J13" s="9">
        <v>54.2</v>
      </c>
      <c r="K13" s="10">
        <v>0</v>
      </c>
      <c r="L13" s="11">
        <f t="shared" si="2"/>
        <v>54.2</v>
      </c>
      <c r="M13" s="12">
        <v>8</v>
      </c>
      <c r="N13" s="35">
        <f t="shared" si="3"/>
        <v>126.9</v>
      </c>
      <c r="O13" s="13">
        <f t="shared" si="4"/>
        <v>24.600000000000009</v>
      </c>
      <c r="P13" s="251">
        <v>15</v>
      </c>
    </row>
    <row r="14" spans="1:16">
      <c r="A14" s="8" t="s">
        <v>19</v>
      </c>
      <c r="B14" s="8">
        <v>33</v>
      </c>
      <c r="C14" s="240" t="s">
        <v>69</v>
      </c>
      <c r="D14" s="9">
        <v>43.6</v>
      </c>
      <c r="E14" s="10">
        <v>0</v>
      </c>
      <c r="F14" s="11">
        <f t="shared" si="0"/>
        <v>43.6</v>
      </c>
      <c r="G14" s="9">
        <v>32.1</v>
      </c>
      <c r="H14" s="10">
        <v>5</v>
      </c>
      <c r="I14" s="11">
        <f t="shared" si="1"/>
        <v>37.1</v>
      </c>
      <c r="J14" s="9">
        <v>63.3</v>
      </c>
      <c r="K14" s="10">
        <v>0</v>
      </c>
      <c r="L14" s="11">
        <f t="shared" si="2"/>
        <v>63.3</v>
      </c>
      <c r="M14" s="12">
        <v>10</v>
      </c>
      <c r="N14" s="35">
        <f t="shared" si="3"/>
        <v>134</v>
      </c>
      <c r="O14" s="13">
        <f t="shared" si="4"/>
        <v>31.700000000000003</v>
      </c>
      <c r="P14" s="251">
        <v>14</v>
      </c>
    </row>
    <row r="15" spans="1:16">
      <c r="A15" s="8" t="s">
        <v>20</v>
      </c>
      <c r="B15" s="8">
        <v>8</v>
      </c>
      <c r="C15" s="240" t="s">
        <v>71</v>
      </c>
      <c r="D15" s="9">
        <v>41.5</v>
      </c>
      <c r="E15" s="10">
        <v>5</v>
      </c>
      <c r="F15" s="11">
        <f t="shared" si="0"/>
        <v>46.5</v>
      </c>
      <c r="G15" s="9">
        <v>44.1</v>
      </c>
      <c r="H15" s="10">
        <v>5</v>
      </c>
      <c r="I15" s="11">
        <f t="shared" si="1"/>
        <v>49.1</v>
      </c>
      <c r="J15" s="9">
        <v>59.2</v>
      </c>
      <c r="K15" s="10">
        <v>0</v>
      </c>
      <c r="L15" s="11">
        <f t="shared" si="2"/>
        <v>59.2</v>
      </c>
      <c r="M15" s="12">
        <v>12</v>
      </c>
      <c r="N15" s="35">
        <f t="shared" si="3"/>
        <v>142.80000000000001</v>
      </c>
      <c r="O15" s="13">
        <f t="shared" si="4"/>
        <v>40.500000000000014</v>
      </c>
      <c r="P15" s="251">
        <v>13</v>
      </c>
    </row>
    <row r="16" spans="1:16">
      <c r="A16" s="8" t="s">
        <v>21</v>
      </c>
      <c r="B16" s="8">
        <v>35</v>
      </c>
      <c r="C16" s="240" t="s">
        <v>77</v>
      </c>
      <c r="D16" s="9">
        <v>38.200000000000003</v>
      </c>
      <c r="E16" s="10">
        <v>5</v>
      </c>
      <c r="F16" s="11">
        <f t="shared" si="0"/>
        <v>43.2</v>
      </c>
      <c r="G16" s="9">
        <v>44.3</v>
      </c>
      <c r="H16" s="10">
        <v>10</v>
      </c>
      <c r="I16" s="11">
        <f t="shared" si="1"/>
        <v>54.3</v>
      </c>
      <c r="J16" s="9">
        <v>58.2</v>
      </c>
      <c r="K16" s="10">
        <v>5</v>
      </c>
      <c r="L16" s="11">
        <f t="shared" si="2"/>
        <v>63.2</v>
      </c>
      <c r="M16" s="12">
        <v>8</v>
      </c>
      <c r="N16" s="35">
        <f t="shared" si="3"/>
        <v>152.69999999999999</v>
      </c>
      <c r="O16" s="13">
        <f t="shared" si="4"/>
        <v>50.399999999999991</v>
      </c>
      <c r="P16" s="251">
        <v>12</v>
      </c>
    </row>
    <row r="17" spans="1:16">
      <c r="A17" s="8" t="s">
        <v>22</v>
      </c>
      <c r="B17" s="8">
        <v>20</v>
      </c>
      <c r="C17" s="240" t="s">
        <v>52</v>
      </c>
      <c r="D17" s="9">
        <v>63.9</v>
      </c>
      <c r="E17" s="10">
        <v>5</v>
      </c>
      <c r="F17" s="11">
        <f t="shared" si="0"/>
        <v>68.900000000000006</v>
      </c>
      <c r="G17" s="9">
        <v>42.6</v>
      </c>
      <c r="H17" s="10">
        <v>5</v>
      </c>
      <c r="I17" s="11">
        <f t="shared" si="1"/>
        <v>47.6</v>
      </c>
      <c r="J17" s="9">
        <v>65.400000000000006</v>
      </c>
      <c r="K17" s="10">
        <v>0</v>
      </c>
      <c r="L17" s="11">
        <f t="shared" si="2"/>
        <v>65.400000000000006</v>
      </c>
      <c r="M17" s="12">
        <v>14</v>
      </c>
      <c r="N17" s="35">
        <f t="shared" si="3"/>
        <v>167.9</v>
      </c>
      <c r="O17" s="13">
        <f t="shared" si="4"/>
        <v>65.600000000000009</v>
      </c>
      <c r="P17" s="251">
        <v>11</v>
      </c>
    </row>
    <row r="18" spans="1:16">
      <c r="A18" s="8" t="s">
        <v>23</v>
      </c>
      <c r="B18" s="8">
        <v>12</v>
      </c>
      <c r="C18" s="240" t="s">
        <v>73</v>
      </c>
      <c r="D18" s="9">
        <v>47</v>
      </c>
      <c r="E18" s="10">
        <v>5</v>
      </c>
      <c r="F18" s="11">
        <f t="shared" si="0"/>
        <v>52</v>
      </c>
      <c r="G18" s="9">
        <v>55.7</v>
      </c>
      <c r="H18" s="10">
        <v>0</v>
      </c>
      <c r="I18" s="11">
        <f t="shared" si="1"/>
        <v>55.7</v>
      </c>
      <c r="J18" s="9">
        <v>85.8</v>
      </c>
      <c r="K18" s="10">
        <v>5</v>
      </c>
      <c r="L18" s="11">
        <f t="shared" si="2"/>
        <v>90.8</v>
      </c>
      <c r="M18" s="12">
        <v>16</v>
      </c>
      <c r="N18" s="35">
        <f t="shared" si="3"/>
        <v>182.5</v>
      </c>
      <c r="O18" s="13">
        <f t="shared" si="4"/>
        <v>80.2</v>
      </c>
      <c r="P18" s="251">
        <v>10</v>
      </c>
    </row>
    <row r="19" spans="1:16" ht="13.5" thickBot="1">
      <c r="A19" s="48" t="s">
        <v>24</v>
      </c>
      <c r="B19" s="48">
        <v>39</v>
      </c>
      <c r="C19" s="241" t="s">
        <v>79</v>
      </c>
      <c r="D19" s="49">
        <v>43.9</v>
      </c>
      <c r="E19" s="50">
        <v>0</v>
      </c>
      <c r="F19" s="51">
        <f t="shared" si="0"/>
        <v>43.9</v>
      </c>
      <c r="G19" s="49">
        <v>75.5</v>
      </c>
      <c r="H19" s="50">
        <v>10</v>
      </c>
      <c r="I19" s="51">
        <f t="shared" si="1"/>
        <v>85.5</v>
      </c>
      <c r="J19" s="49">
        <v>87</v>
      </c>
      <c r="K19" s="50">
        <v>0</v>
      </c>
      <c r="L19" s="51">
        <f t="shared" si="2"/>
        <v>87</v>
      </c>
      <c r="M19" s="52">
        <v>14</v>
      </c>
      <c r="N19" s="53">
        <f t="shared" si="3"/>
        <v>202.4</v>
      </c>
      <c r="O19" s="54">
        <f t="shared" si="4"/>
        <v>100.10000000000001</v>
      </c>
      <c r="P19" s="252">
        <v>9</v>
      </c>
    </row>
    <row r="20" spans="1:16" ht="16.5" thickBot="1">
      <c r="A20" s="318" t="s">
        <v>246</v>
      </c>
      <c r="B20" s="319"/>
      <c r="C20" s="319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20"/>
    </row>
    <row r="21" spans="1:16">
      <c r="A21" s="321" t="s">
        <v>0</v>
      </c>
      <c r="B21" s="256" t="s">
        <v>34</v>
      </c>
      <c r="C21" s="323" t="s">
        <v>241</v>
      </c>
      <c r="D21" s="325" t="s">
        <v>35</v>
      </c>
      <c r="E21" s="326"/>
      <c r="F21" s="327"/>
      <c r="G21" s="325" t="s">
        <v>36</v>
      </c>
      <c r="H21" s="326"/>
      <c r="I21" s="327"/>
      <c r="J21" s="325" t="s">
        <v>3</v>
      </c>
      <c r="K21" s="326"/>
      <c r="L21" s="327"/>
      <c r="M21" s="257" t="s">
        <v>44</v>
      </c>
      <c r="N21" s="258" t="s">
        <v>38</v>
      </c>
      <c r="O21" s="256"/>
      <c r="P21" s="248" t="s">
        <v>7</v>
      </c>
    </row>
    <row r="22" spans="1:16" ht="13.5" thickBot="1">
      <c r="A22" s="322"/>
      <c r="B22" s="259" t="s">
        <v>39</v>
      </c>
      <c r="C22" s="324"/>
      <c r="D22" s="266" t="s">
        <v>8</v>
      </c>
      <c r="E22" s="267" t="s">
        <v>40</v>
      </c>
      <c r="F22" s="268" t="s">
        <v>38</v>
      </c>
      <c r="G22" s="266" t="s">
        <v>8</v>
      </c>
      <c r="H22" s="267" t="s">
        <v>40</v>
      </c>
      <c r="I22" s="268" t="s">
        <v>38</v>
      </c>
      <c r="J22" s="266" t="s">
        <v>8</v>
      </c>
      <c r="K22" s="267" t="s">
        <v>40</v>
      </c>
      <c r="L22" s="268" t="s">
        <v>38</v>
      </c>
      <c r="M22" s="265" t="s">
        <v>41</v>
      </c>
      <c r="N22" s="269" t="s">
        <v>42</v>
      </c>
      <c r="O22" s="259" t="s">
        <v>6</v>
      </c>
      <c r="P22" s="249" t="s">
        <v>43</v>
      </c>
    </row>
    <row r="23" spans="1:16">
      <c r="A23" s="1" t="s">
        <v>12</v>
      </c>
      <c r="B23" s="14">
        <v>23</v>
      </c>
      <c r="C23" s="242" t="s">
        <v>66</v>
      </c>
      <c r="D23" s="15">
        <v>32.700000000000003</v>
      </c>
      <c r="E23" s="16">
        <v>0</v>
      </c>
      <c r="F23" s="4">
        <f t="shared" ref="F23:F38" si="5">SUM(D23:E23)</f>
        <v>32.700000000000003</v>
      </c>
      <c r="G23" s="15">
        <v>25.5</v>
      </c>
      <c r="H23" s="16">
        <v>0</v>
      </c>
      <c r="I23" s="38">
        <f t="shared" ref="I23:I38" si="6">SUM(G23:H23)</f>
        <v>25.5</v>
      </c>
      <c r="J23" s="15">
        <v>45.2</v>
      </c>
      <c r="K23" s="16">
        <v>0</v>
      </c>
      <c r="L23" s="38">
        <f t="shared" ref="L23:L38" si="7">SUM(J23:K23)</f>
        <v>45.2</v>
      </c>
      <c r="M23" s="17">
        <v>10</v>
      </c>
      <c r="N23" s="34">
        <f t="shared" ref="N23:N38" si="8">SUM(F23,I23,L23)-M23</f>
        <v>93.4</v>
      </c>
      <c r="O23" s="18">
        <f t="shared" ref="O23:O37" si="9">N23-$N$23</f>
        <v>0</v>
      </c>
      <c r="P23" s="253">
        <v>20</v>
      </c>
    </row>
    <row r="24" spans="1:16">
      <c r="A24" s="8" t="s">
        <v>13</v>
      </c>
      <c r="B24" s="19">
        <v>10</v>
      </c>
      <c r="C24" s="243" t="s">
        <v>52</v>
      </c>
      <c r="D24" s="20">
        <v>37.9</v>
      </c>
      <c r="E24" s="21">
        <v>0</v>
      </c>
      <c r="F24" s="11">
        <f t="shared" si="5"/>
        <v>37.9</v>
      </c>
      <c r="G24" s="20">
        <v>28.8</v>
      </c>
      <c r="H24" s="21">
        <v>0</v>
      </c>
      <c r="I24" s="22">
        <f t="shared" si="6"/>
        <v>28.8</v>
      </c>
      <c r="J24" s="20">
        <v>51.7</v>
      </c>
      <c r="K24" s="21">
        <v>0</v>
      </c>
      <c r="L24" s="22">
        <f t="shared" si="7"/>
        <v>51.7</v>
      </c>
      <c r="M24" s="23">
        <v>8</v>
      </c>
      <c r="N24" s="35">
        <f t="shared" si="8"/>
        <v>110.4</v>
      </c>
      <c r="O24" s="24">
        <f t="shared" si="9"/>
        <v>17</v>
      </c>
      <c r="P24" s="254">
        <v>19</v>
      </c>
    </row>
    <row r="25" spans="1:16">
      <c r="A25" s="8" t="s">
        <v>14</v>
      </c>
      <c r="B25" s="19">
        <v>41</v>
      </c>
      <c r="C25" s="243" t="s">
        <v>55</v>
      </c>
      <c r="D25" s="20">
        <v>34.200000000000003</v>
      </c>
      <c r="E25" s="21">
        <v>0</v>
      </c>
      <c r="F25" s="11">
        <f t="shared" si="5"/>
        <v>34.200000000000003</v>
      </c>
      <c r="G25" s="20">
        <v>29.8</v>
      </c>
      <c r="H25" s="21">
        <v>0</v>
      </c>
      <c r="I25" s="22">
        <f t="shared" si="6"/>
        <v>29.8</v>
      </c>
      <c r="J25" s="20">
        <v>45.7</v>
      </c>
      <c r="K25" s="21">
        <v>5</v>
      </c>
      <c r="L25" s="22">
        <f t="shared" si="7"/>
        <v>50.7</v>
      </c>
      <c r="M25" s="23">
        <v>4</v>
      </c>
      <c r="N25" s="35">
        <f t="shared" si="8"/>
        <v>110.7</v>
      </c>
      <c r="O25" s="24">
        <f t="shared" si="9"/>
        <v>17.299999999999997</v>
      </c>
      <c r="P25" s="254">
        <v>18</v>
      </c>
    </row>
    <row r="26" spans="1:16">
      <c r="A26" s="8" t="s">
        <v>15</v>
      </c>
      <c r="B26" s="25">
        <v>9</v>
      </c>
      <c r="C26" s="244" t="s">
        <v>72</v>
      </c>
      <c r="D26" s="20">
        <v>36.6</v>
      </c>
      <c r="E26" s="21">
        <v>5</v>
      </c>
      <c r="F26" s="11">
        <f t="shared" si="5"/>
        <v>41.6</v>
      </c>
      <c r="G26" s="20">
        <v>26.8</v>
      </c>
      <c r="H26" s="21">
        <v>0</v>
      </c>
      <c r="I26" s="22">
        <f t="shared" si="6"/>
        <v>26.8</v>
      </c>
      <c r="J26" s="20">
        <v>48.6</v>
      </c>
      <c r="K26" s="21">
        <v>0</v>
      </c>
      <c r="L26" s="22">
        <f t="shared" si="7"/>
        <v>48.6</v>
      </c>
      <c r="M26" s="23">
        <v>6</v>
      </c>
      <c r="N26" s="35">
        <f t="shared" si="8"/>
        <v>111</v>
      </c>
      <c r="O26" s="24">
        <f t="shared" si="9"/>
        <v>17.599999999999994</v>
      </c>
      <c r="P26" s="254">
        <v>17</v>
      </c>
    </row>
    <row r="27" spans="1:16">
      <c r="A27" s="8" t="s">
        <v>16</v>
      </c>
      <c r="B27" s="26">
        <v>14</v>
      </c>
      <c r="C27" s="245" t="s">
        <v>61</v>
      </c>
      <c r="D27" s="20">
        <v>38.4</v>
      </c>
      <c r="E27" s="21">
        <v>0</v>
      </c>
      <c r="F27" s="11">
        <f t="shared" si="5"/>
        <v>38.4</v>
      </c>
      <c r="G27" s="20">
        <v>31.2</v>
      </c>
      <c r="H27" s="21">
        <v>0</v>
      </c>
      <c r="I27" s="22">
        <f t="shared" si="6"/>
        <v>31.2</v>
      </c>
      <c r="J27" s="20">
        <v>47.8</v>
      </c>
      <c r="K27" s="21">
        <v>0</v>
      </c>
      <c r="L27" s="22">
        <f t="shared" si="7"/>
        <v>47.8</v>
      </c>
      <c r="M27" s="23">
        <v>6</v>
      </c>
      <c r="N27" s="35">
        <f t="shared" si="8"/>
        <v>111.39999999999999</v>
      </c>
      <c r="O27" s="24">
        <f t="shared" si="9"/>
        <v>17.999999999999986</v>
      </c>
      <c r="P27" s="254">
        <v>16</v>
      </c>
    </row>
    <row r="28" spans="1:16">
      <c r="A28" s="8" t="s">
        <v>17</v>
      </c>
      <c r="B28" s="19">
        <v>13</v>
      </c>
      <c r="C28" s="243" t="s">
        <v>70</v>
      </c>
      <c r="D28" s="20">
        <v>36.6</v>
      </c>
      <c r="E28" s="21">
        <v>5</v>
      </c>
      <c r="F28" s="11">
        <f t="shared" si="5"/>
        <v>41.6</v>
      </c>
      <c r="G28" s="20">
        <v>26.4</v>
      </c>
      <c r="H28" s="21">
        <v>0</v>
      </c>
      <c r="I28" s="22">
        <f t="shared" si="6"/>
        <v>26.4</v>
      </c>
      <c r="J28" s="20">
        <v>51.6</v>
      </c>
      <c r="K28" s="21">
        <v>0</v>
      </c>
      <c r="L28" s="22">
        <f t="shared" si="7"/>
        <v>51.6</v>
      </c>
      <c r="M28" s="23">
        <v>8</v>
      </c>
      <c r="N28" s="35">
        <f t="shared" si="8"/>
        <v>111.6</v>
      </c>
      <c r="O28" s="24">
        <f t="shared" si="9"/>
        <v>18.199999999999989</v>
      </c>
      <c r="P28" s="254">
        <v>15</v>
      </c>
    </row>
    <row r="29" spans="1:16">
      <c r="A29" s="8" t="s">
        <v>18</v>
      </c>
      <c r="B29" s="19">
        <v>36</v>
      </c>
      <c r="C29" s="243" t="s">
        <v>79</v>
      </c>
      <c r="D29" s="20">
        <v>34.5</v>
      </c>
      <c r="E29" s="27">
        <v>0</v>
      </c>
      <c r="F29" s="11">
        <f t="shared" si="5"/>
        <v>34.5</v>
      </c>
      <c r="G29" s="28">
        <v>26.6</v>
      </c>
      <c r="H29" s="27">
        <v>0</v>
      </c>
      <c r="I29" s="22">
        <f t="shared" si="6"/>
        <v>26.6</v>
      </c>
      <c r="J29" s="28">
        <v>52.6</v>
      </c>
      <c r="K29" s="27">
        <v>5</v>
      </c>
      <c r="L29" s="22">
        <f t="shared" si="7"/>
        <v>57.6</v>
      </c>
      <c r="M29" s="29">
        <v>6</v>
      </c>
      <c r="N29" s="35">
        <f t="shared" si="8"/>
        <v>112.7</v>
      </c>
      <c r="O29" s="24">
        <f t="shared" si="9"/>
        <v>19.299999999999997</v>
      </c>
      <c r="P29" s="254">
        <v>14</v>
      </c>
    </row>
    <row r="30" spans="1:16">
      <c r="A30" s="7" t="s">
        <v>19</v>
      </c>
      <c r="B30" s="26">
        <v>26</v>
      </c>
      <c r="C30" s="246" t="s">
        <v>75</v>
      </c>
      <c r="D30" s="30">
        <v>36.200000000000003</v>
      </c>
      <c r="E30" s="31">
        <v>0</v>
      </c>
      <c r="F30" s="11">
        <f t="shared" si="5"/>
        <v>36.200000000000003</v>
      </c>
      <c r="G30" s="30">
        <v>32.9</v>
      </c>
      <c r="H30" s="31">
        <v>0</v>
      </c>
      <c r="I30" s="22">
        <f t="shared" si="6"/>
        <v>32.9</v>
      </c>
      <c r="J30" s="30">
        <v>49.5</v>
      </c>
      <c r="K30" s="31">
        <v>5</v>
      </c>
      <c r="L30" s="22">
        <f t="shared" si="7"/>
        <v>54.5</v>
      </c>
      <c r="M30" s="32">
        <v>8</v>
      </c>
      <c r="N30" s="35">
        <f t="shared" si="8"/>
        <v>115.6</v>
      </c>
      <c r="O30" s="33">
        <f t="shared" si="9"/>
        <v>22.199999999999989</v>
      </c>
      <c r="P30" s="254">
        <v>13</v>
      </c>
    </row>
    <row r="31" spans="1:16">
      <c r="A31" s="7" t="s">
        <v>20</v>
      </c>
      <c r="B31" s="26">
        <v>42</v>
      </c>
      <c r="C31" s="246" t="s">
        <v>56</v>
      </c>
      <c r="D31" s="30">
        <v>33.6</v>
      </c>
      <c r="E31" s="31">
        <v>0</v>
      </c>
      <c r="F31" s="11">
        <f t="shared" si="5"/>
        <v>33.6</v>
      </c>
      <c r="G31" s="30">
        <v>29.6</v>
      </c>
      <c r="H31" s="31">
        <v>5</v>
      </c>
      <c r="I31" s="22">
        <f t="shared" si="6"/>
        <v>34.6</v>
      </c>
      <c r="J31" s="30">
        <v>57.2</v>
      </c>
      <c r="K31" s="31">
        <v>0</v>
      </c>
      <c r="L31" s="22">
        <f t="shared" si="7"/>
        <v>57.2</v>
      </c>
      <c r="M31" s="32">
        <v>6</v>
      </c>
      <c r="N31" s="35">
        <f t="shared" si="8"/>
        <v>119.4</v>
      </c>
      <c r="O31" s="33">
        <f t="shared" si="9"/>
        <v>26</v>
      </c>
      <c r="P31" s="254">
        <v>12</v>
      </c>
    </row>
    <row r="32" spans="1:16">
      <c r="A32" s="7" t="s">
        <v>21</v>
      </c>
      <c r="B32" s="26">
        <v>4</v>
      </c>
      <c r="C32" s="246" t="s">
        <v>46</v>
      </c>
      <c r="D32" s="30">
        <v>37</v>
      </c>
      <c r="E32" s="31">
        <v>5</v>
      </c>
      <c r="F32" s="11">
        <f t="shared" si="5"/>
        <v>42</v>
      </c>
      <c r="G32" s="30">
        <v>36.799999999999997</v>
      </c>
      <c r="H32" s="31">
        <v>0</v>
      </c>
      <c r="I32" s="22">
        <f t="shared" si="6"/>
        <v>36.799999999999997</v>
      </c>
      <c r="J32" s="30">
        <v>48.3</v>
      </c>
      <c r="K32" s="31">
        <v>0</v>
      </c>
      <c r="L32" s="22">
        <f t="shared" si="7"/>
        <v>48.3</v>
      </c>
      <c r="M32" s="32">
        <v>6</v>
      </c>
      <c r="N32" s="35">
        <f t="shared" si="8"/>
        <v>121.1</v>
      </c>
      <c r="O32" s="33">
        <f t="shared" si="9"/>
        <v>27.699999999999989</v>
      </c>
      <c r="P32" s="254">
        <v>11</v>
      </c>
    </row>
    <row r="33" spans="1:16">
      <c r="A33" s="7" t="s">
        <v>22</v>
      </c>
      <c r="B33" s="26">
        <v>24</v>
      </c>
      <c r="C33" s="246" t="s">
        <v>76</v>
      </c>
      <c r="D33" s="30">
        <v>35.9</v>
      </c>
      <c r="E33" s="31">
        <v>10</v>
      </c>
      <c r="F33" s="11">
        <f t="shared" si="5"/>
        <v>45.9</v>
      </c>
      <c r="G33" s="30">
        <v>32.5</v>
      </c>
      <c r="H33" s="31">
        <v>0</v>
      </c>
      <c r="I33" s="22">
        <f t="shared" si="6"/>
        <v>32.5</v>
      </c>
      <c r="J33" s="30">
        <v>51.7</v>
      </c>
      <c r="K33" s="31">
        <v>5</v>
      </c>
      <c r="L33" s="22">
        <f t="shared" si="7"/>
        <v>56.7</v>
      </c>
      <c r="M33" s="32">
        <v>8</v>
      </c>
      <c r="N33" s="35">
        <f t="shared" si="8"/>
        <v>127.10000000000002</v>
      </c>
      <c r="O33" s="33">
        <f t="shared" si="9"/>
        <v>33.700000000000017</v>
      </c>
      <c r="P33" s="254">
        <v>10</v>
      </c>
    </row>
    <row r="34" spans="1:16">
      <c r="A34" s="7" t="s">
        <v>23</v>
      </c>
      <c r="B34" s="26">
        <v>27</v>
      </c>
      <c r="C34" s="246" t="s">
        <v>62</v>
      </c>
      <c r="D34" s="30">
        <v>39.200000000000003</v>
      </c>
      <c r="E34" s="31">
        <v>5</v>
      </c>
      <c r="F34" s="11">
        <f t="shared" si="5"/>
        <v>44.2</v>
      </c>
      <c r="G34" s="30">
        <v>38.6</v>
      </c>
      <c r="H34" s="31">
        <v>0</v>
      </c>
      <c r="I34" s="11">
        <f t="shared" si="6"/>
        <v>38.6</v>
      </c>
      <c r="J34" s="30">
        <v>63.7</v>
      </c>
      <c r="K34" s="31">
        <v>5</v>
      </c>
      <c r="L34" s="11">
        <f t="shared" si="7"/>
        <v>68.7</v>
      </c>
      <c r="M34" s="32">
        <v>12</v>
      </c>
      <c r="N34" s="35">
        <f t="shared" si="8"/>
        <v>139.5</v>
      </c>
      <c r="O34" s="33">
        <f t="shared" si="9"/>
        <v>46.099999999999994</v>
      </c>
      <c r="P34" s="254" t="s">
        <v>81</v>
      </c>
    </row>
    <row r="35" spans="1:16">
      <c r="A35" s="7" t="s">
        <v>24</v>
      </c>
      <c r="B35" s="26">
        <v>29</v>
      </c>
      <c r="C35" s="246" t="s">
        <v>63</v>
      </c>
      <c r="D35" s="30">
        <v>43.5</v>
      </c>
      <c r="E35" s="31">
        <v>10</v>
      </c>
      <c r="F35" s="11">
        <f t="shared" si="5"/>
        <v>53.5</v>
      </c>
      <c r="G35" s="30">
        <v>39.799999999999997</v>
      </c>
      <c r="H35" s="31">
        <v>5</v>
      </c>
      <c r="I35" s="22">
        <f t="shared" si="6"/>
        <v>44.8</v>
      </c>
      <c r="J35" s="30">
        <v>60.8</v>
      </c>
      <c r="K35" s="31">
        <v>0</v>
      </c>
      <c r="L35" s="22">
        <f t="shared" si="7"/>
        <v>60.8</v>
      </c>
      <c r="M35" s="32">
        <v>10</v>
      </c>
      <c r="N35" s="35">
        <f t="shared" si="8"/>
        <v>149.1</v>
      </c>
      <c r="O35" s="33">
        <f t="shared" si="9"/>
        <v>55.699999999999989</v>
      </c>
      <c r="P35" s="254">
        <v>9</v>
      </c>
    </row>
    <row r="36" spans="1:16">
      <c r="A36" s="7" t="s">
        <v>25</v>
      </c>
      <c r="B36" s="26">
        <v>1</v>
      </c>
      <c r="C36" s="246" t="s">
        <v>69</v>
      </c>
      <c r="D36" s="30">
        <v>47.2</v>
      </c>
      <c r="E36" s="31">
        <v>5</v>
      </c>
      <c r="F36" s="11">
        <f t="shared" si="5"/>
        <v>52.2</v>
      </c>
      <c r="G36" s="30">
        <v>40.5</v>
      </c>
      <c r="H36" s="31">
        <v>5</v>
      </c>
      <c r="I36" s="22">
        <f t="shared" si="6"/>
        <v>45.5</v>
      </c>
      <c r="J36" s="30">
        <v>61.3</v>
      </c>
      <c r="K36" s="31">
        <v>5</v>
      </c>
      <c r="L36" s="22">
        <f t="shared" si="7"/>
        <v>66.3</v>
      </c>
      <c r="M36" s="32">
        <v>10</v>
      </c>
      <c r="N36" s="35">
        <f t="shared" si="8"/>
        <v>154</v>
      </c>
      <c r="O36" s="33">
        <f t="shared" si="9"/>
        <v>60.599999999999994</v>
      </c>
      <c r="P36" s="254">
        <v>8</v>
      </c>
    </row>
    <row r="37" spans="1:16">
      <c r="A37" s="7" t="s">
        <v>26</v>
      </c>
      <c r="B37" s="26">
        <v>25</v>
      </c>
      <c r="C37" s="246" t="s">
        <v>74</v>
      </c>
      <c r="D37" s="30">
        <v>40.9</v>
      </c>
      <c r="E37" s="31">
        <v>5</v>
      </c>
      <c r="F37" s="11">
        <f t="shared" si="5"/>
        <v>45.9</v>
      </c>
      <c r="G37" s="30">
        <v>45</v>
      </c>
      <c r="H37" s="31">
        <v>10</v>
      </c>
      <c r="I37" s="22">
        <f t="shared" si="6"/>
        <v>55</v>
      </c>
      <c r="J37" s="30">
        <v>54.1</v>
      </c>
      <c r="K37" s="31">
        <v>10</v>
      </c>
      <c r="L37" s="22">
        <f t="shared" si="7"/>
        <v>64.099999999999994</v>
      </c>
      <c r="M37" s="32">
        <v>6</v>
      </c>
      <c r="N37" s="35">
        <f t="shared" si="8"/>
        <v>159</v>
      </c>
      <c r="O37" s="33">
        <f t="shared" si="9"/>
        <v>65.599999999999994</v>
      </c>
      <c r="P37" s="254">
        <v>7</v>
      </c>
    </row>
    <row r="38" spans="1:16" ht="13.5" thickBot="1">
      <c r="A38" s="39" t="s">
        <v>27</v>
      </c>
      <c r="B38" s="40">
        <v>37</v>
      </c>
      <c r="C38" s="247" t="s">
        <v>80</v>
      </c>
      <c r="D38" s="41">
        <v>48.7</v>
      </c>
      <c r="E38" s="42">
        <v>0</v>
      </c>
      <c r="F38" s="43">
        <f t="shared" si="5"/>
        <v>48.7</v>
      </c>
      <c r="G38" s="41">
        <v>53.5</v>
      </c>
      <c r="H38" s="42">
        <v>10</v>
      </c>
      <c r="I38" s="44">
        <f t="shared" si="6"/>
        <v>63.5</v>
      </c>
      <c r="J38" s="41">
        <v>63.7</v>
      </c>
      <c r="K38" s="42">
        <v>0</v>
      </c>
      <c r="L38" s="44">
        <f t="shared" si="7"/>
        <v>63.7</v>
      </c>
      <c r="M38" s="45">
        <v>12</v>
      </c>
      <c r="N38" s="46">
        <f t="shared" si="8"/>
        <v>163.9</v>
      </c>
      <c r="O38" s="47">
        <f t="shared" ref="O38" si="10">N38-$N$23</f>
        <v>70.5</v>
      </c>
      <c r="P38" s="255">
        <v>6</v>
      </c>
    </row>
    <row r="40" spans="1:16">
      <c r="A40" s="271" t="s">
        <v>237</v>
      </c>
      <c r="D40" s="37" t="s">
        <v>173</v>
      </c>
    </row>
    <row r="41" spans="1:16">
      <c r="A41" s="271" t="s">
        <v>236</v>
      </c>
      <c r="E41" t="s">
        <v>173</v>
      </c>
    </row>
    <row r="42" spans="1:16">
      <c r="A42" s="36" t="s">
        <v>173</v>
      </c>
      <c r="B42" t="s">
        <v>173</v>
      </c>
      <c r="D42" s="37" t="s">
        <v>173</v>
      </c>
      <c r="E42" t="s">
        <v>173</v>
      </c>
      <c r="F42" t="s">
        <v>173</v>
      </c>
      <c r="I42" s="36" t="s">
        <v>248</v>
      </c>
    </row>
  </sheetData>
  <sortState xmlns:xlrd2="http://schemas.microsoft.com/office/spreadsheetml/2017/richdata2" ref="B32:N47">
    <sortCondition ref="N32:N47"/>
  </sortState>
  <mergeCells count="15">
    <mergeCell ref="A1:P1"/>
    <mergeCell ref="A2:P2"/>
    <mergeCell ref="A3:P3"/>
    <mergeCell ref="A20:P20"/>
    <mergeCell ref="A21:A22"/>
    <mergeCell ref="C21:C22"/>
    <mergeCell ref="D21:F21"/>
    <mergeCell ref="G21:I21"/>
    <mergeCell ref="J21:L21"/>
    <mergeCell ref="A4:P4"/>
    <mergeCell ref="A5:A6"/>
    <mergeCell ref="C5:C6"/>
    <mergeCell ref="D5:F5"/>
    <mergeCell ref="G5:I5"/>
    <mergeCell ref="J5:L5"/>
  </mergeCells>
  <pageMargins left="0" right="0" top="0.39370078740157483" bottom="0.39370078740157483" header="0" footer="0"/>
  <pageSetup paperSize="9" scale="93" pageOrder="overThenDown" orientation="landscape" useFirstPageNumber="1" r:id="rId1"/>
  <headerFooter>
    <oddHeader>&amp;C&amp;A</oddHeader>
    <oddFooter>&amp;CStrana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60"/>
  <sheetViews>
    <sheetView topLeftCell="B1" workbookViewId="0">
      <selection activeCell="K50" sqref="K50"/>
    </sheetView>
  </sheetViews>
  <sheetFormatPr defaultColWidth="8.85546875" defaultRowHeight="12.75"/>
  <cols>
    <col min="1" max="1" width="2.85546875" style="56" customWidth="1"/>
    <col min="2" max="2" width="4.7109375" style="56" customWidth="1"/>
    <col min="3" max="3" width="21.7109375" style="56" customWidth="1"/>
    <col min="4" max="17" width="6" style="56" customWidth="1"/>
    <col min="18" max="16384" width="8.85546875" style="56"/>
  </cols>
  <sheetData>
    <row r="1" spans="1:17" ht="15.75">
      <c r="A1" s="339" t="s">
        <v>186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17" ht="15.75">
      <c r="A2" s="339" t="s">
        <v>187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17" ht="16.5" thickBo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13.5" thickBot="1">
      <c r="B4" s="57"/>
      <c r="C4" s="340" t="s">
        <v>188</v>
      </c>
      <c r="D4" s="58" t="s">
        <v>189</v>
      </c>
      <c r="E4" s="59" t="s">
        <v>84</v>
      </c>
      <c r="F4" s="59" t="s">
        <v>190</v>
      </c>
      <c r="G4" s="59" t="s">
        <v>86</v>
      </c>
      <c r="H4" s="59" t="s">
        <v>87</v>
      </c>
      <c r="I4" s="59" t="s">
        <v>191</v>
      </c>
      <c r="J4" s="60" t="s">
        <v>192</v>
      </c>
      <c r="K4" s="60" t="s">
        <v>90</v>
      </c>
      <c r="L4" s="60" t="s">
        <v>91</v>
      </c>
      <c r="M4" s="61" t="s">
        <v>92</v>
      </c>
      <c r="N4" s="61" t="s">
        <v>193</v>
      </c>
      <c r="O4" s="62" t="s">
        <v>194</v>
      </c>
      <c r="P4" s="63" t="s">
        <v>195</v>
      </c>
      <c r="Q4" s="64"/>
    </row>
    <row r="5" spans="1:17">
      <c r="B5" s="65"/>
      <c r="C5" s="341"/>
      <c r="D5" s="66"/>
      <c r="E5" s="66"/>
      <c r="F5" s="66" t="s">
        <v>173</v>
      </c>
      <c r="G5" s="67" t="s">
        <v>107</v>
      </c>
      <c r="H5" s="66"/>
      <c r="I5" s="66"/>
      <c r="J5" s="68"/>
      <c r="K5" s="68"/>
      <c r="L5" s="68"/>
      <c r="M5" s="69"/>
      <c r="N5" s="70"/>
      <c r="O5" s="71"/>
      <c r="P5" s="72" t="s">
        <v>98</v>
      </c>
      <c r="Q5" s="65"/>
    </row>
    <row r="6" spans="1:17">
      <c r="B6" s="65"/>
      <c r="C6" s="341"/>
      <c r="D6" s="72" t="s">
        <v>173</v>
      </c>
      <c r="E6" s="73"/>
      <c r="F6" s="73" t="s">
        <v>98</v>
      </c>
      <c r="G6" s="73" t="s">
        <v>112</v>
      </c>
      <c r="H6" s="73" t="s">
        <v>100</v>
      </c>
      <c r="I6" s="73"/>
      <c r="J6" s="74" t="s">
        <v>107</v>
      </c>
      <c r="K6" s="74" t="s">
        <v>110</v>
      </c>
      <c r="L6" s="74" t="s">
        <v>101</v>
      </c>
      <c r="M6" s="73" t="s">
        <v>101</v>
      </c>
      <c r="N6" s="75"/>
      <c r="O6" s="76" t="s">
        <v>173</v>
      </c>
      <c r="P6" s="72" t="s">
        <v>96</v>
      </c>
      <c r="Q6" s="65"/>
    </row>
    <row r="7" spans="1:17">
      <c r="B7" s="65" t="s">
        <v>96</v>
      </c>
      <c r="C7" s="341"/>
      <c r="D7" s="72" t="s">
        <v>173</v>
      </c>
      <c r="E7" s="73"/>
      <c r="F7" s="73" t="s">
        <v>96</v>
      </c>
      <c r="G7" s="73" t="s">
        <v>196</v>
      </c>
      <c r="H7" s="73" t="s">
        <v>103</v>
      </c>
      <c r="I7" s="73"/>
      <c r="J7" s="74" t="s">
        <v>113</v>
      </c>
      <c r="K7" s="74" t="s">
        <v>114</v>
      </c>
      <c r="L7" s="74" t="s">
        <v>102</v>
      </c>
      <c r="M7" s="73" t="s">
        <v>104</v>
      </c>
      <c r="N7" s="75"/>
      <c r="O7" s="76" t="s">
        <v>197</v>
      </c>
      <c r="P7" s="72" t="s">
        <v>108</v>
      </c>
      <c r="Q7" s="65"/>
    </row>
    <row r="8" spans="1:17">
      <c r="B8" s="65" t="s">
        <v>117</v>
      </c>
      <c r="C8" s="341" t="s">
        <v>198</v>
      </c>
      <c r="D8" s="72" t="s">
        <v>199</v>
      </c>
      <c r="E8" s="73" t="s">
        <v>107</v>
      </c>
      <c r="F8" s="73" t="s">
        <v>108</v>
      </c>
      <c r="G8" s="73" t="s">
        <v>108</v>
      </c>
      <c r="H8" s="73" t="s">
        <v>106</v>
      </c>
      <c r="I8" s="73" t="s">
        <v>109</v>
      </c>
      <c r="J8" s="74" t="s">
        <v>125</v>
      </c>
      <c r="K8" s="74" t="s">
        <v>122</v>
      </c>
      <c r="L8" s="74" t="s">
        <v>120</v>
      </c>
      <c r="M8" s="73" t="s">
        <v>103</v>
      </c>
      <c r="N8" s="75" t="s">
        <v>101</v>
      </c>
      <c r="O8" s="76" t="s">
        <v>200</v>
      </c>
      <c r="P8" s="72" t="s">
        <v>199</v>
      </c>
      <c r="Q8" s="65" t="s">
        <v>100</v>
      </c>
    </row>
    <row r="9" spans="1:17">
      <c r="B9" s="65" t="s">
        <v>200</v>
      </c>
      <c r="C9" s="341"/>
      <c r="D9" s="72" t="s">
        <v>114</v>
      </c>
      <c r="E9" s="73" t="s">
        <v>112</v>
      </c>
      <c r="F9" s="73" t="s">
        <v>100</v>
      </c>
      <c r="G9" s="73" t="s">
        <v>98</v>
      </c>
      <c r="H9" s="73" t="s">
        <v>113</v>
      </c>
      <c r="I9" s="73" t="s">
        <v>106</v>
      </c>
      <c r="J9" s="74" t="s">
        <v>103</v>
      </c>
      <c r="K9" s="74" t="s">
        <v>113</v>
      </c>
      <c r="L9" s="74" t="s">
        <v>112</v>
      </c>
      <c r="M9" s="73" t="s">
        <v>115</v>
      </c>
      <c r="N9" s="77" t="s">
        <v>116</v>
      </c>
      <c r="O9" s="76" t="s">
        <v>201</v>
      </c>
      <c r="P9" s="72" t="s">
        <v>106</v>
      </c>
      <c r="Q9" s="65" t="s">
        <v>102</v>
      </c>
    </row>
    <row r="10" spans="1:17">
      <c r="B10" s="65" t="s">
        <v>103</v>
      </c>
      <c r="C10" s="341"/>
      <c r="D10" s="72" t="s">
        <v>123</v>
      </c>
      <c r="E10" s="73" t="s">
        <v>104</v>
      </c>
      <c r="F10" s="73" t="s">
        <v>119</v>
      </c>
      <c r="G10" s="73" t="s">
        <v>110</v>
      </c>
      <c r="H10" s="73" t="s">
        <v>120</v>
      </c>
      <c r="I10" s="73" t="s">
        <v>104</v>
      </c>
      <c r="J10" s="74" t="s">
        <v>104</v>
      </c>
      <c r="K10" s="74" t="s">
        <v>107</v>
      </c>
      <c r="L10" s="74" t="s">
        <v>110</v>
      </c>
      <c r="M10" s="73" t="s">
        <v>102</v>
      </c>
      <c r="N10" s="75" t="s">
        <v>104</v>
      </c>
      <c r="O10" s="76" t="s">
        <v>124</v>
      </c>
      <c r="P10" s="72" t="s">
        <v>113</v>
      </c>
      <c r="Q10" s="65" t="s">
        <v>118</v>
      </c>
    </row>
    <row r="11" spans="1:17">
      <c r="B11" s="65" t="s">
        <v>118</v>
      </c>
      <c r="C11" s="341"/>
      <c r="D11" s="72" t="s">
        <v>103</v>
      </c>
      <c r="E11" s="73" t="s">
        <v>115</v>
      </c>
      <c r="F11" s="73" t="s">
        <v>98</v>
      </c>
      <c r="G11" s="73" t="s">
        <v>103</v>
      </c>
      <c r="H11" s="73" t="s">
        <v>102</v>
      </c>
      <c r="I11" s="73" t="s">
        <v>100</v>
      </c>
      <c r="J11" s="74" t="s">
        <v>106</v>
      </c>
      <c r="K11" s="74" t="s">
        <v>115</v>
      </c>
      <c r="L11" s="74" t="s">
        <v>112</v>
      </c>
      <c r="M11" s="73" t="s">
        <v>107</v>
      </c>
      <c r="N11" s="75" t="s">
        <v>125</v>
      </c>
      <c r="O11" s="78" t="s">
        <v>201</v>
      </c>
      <c r="P11" s="72" t="s">
        <v>103</v>
      </c>
      <c r="Q11" s="65" t="s">
        <v>119</v>
      </c>
    </row>
    <row r="12" spans="1:17">
      <c r="B12" s="65" t="s">
        <v>202</v>
      </c>
      <c r="C12" s="341" t="s">
        <v>203</v>
      </c>
      <c r="D12" s="72" t="s">
        <v>107</v>
      </c>
      <c r="E12" s="73" t="s">
        <v>121</v>
      </c>
      <c r="F12" s="73" t="s">
        <v>106</v>
      </c>
      <c r="G12" s="73" t="s">
        <v>107</v>
      </c>
      <c r="H12" s="73" t="s">
        <v>107</v>
      </c>
      <c r="I12" s="73" t="s">
        <v>103</v>
      </c>
      <c r="J12" s="74" t="s">
        <v>102</v>
      </c>
      <c r="K12" s="74" t="s">
        <v>121</v>
      </c>
      <c r="L12" s="74" t="s">
        <v>127</v>
      </c>
      <c r="M12" s="73" t="s">
        <v>115</v>
      </c>
      <c r="N12" s="75" t="s">
        <v>103</v>
      </c>
      <c r="O12" s="76" t="s">
        <v>115</v>
      </c>
      <c r="P12" s="72" t="s">
        <v>107</v>
      </c>
      <c r="Q12" s="65"/>
    </row>
    <row r="13" spans="1:17">
      <c r="B13" s="65" t="s">
        <v>112</v>
      </c>
      <c r="C13" s="341"/>
      <c r="D13" s="72" t="s">
        <v>201</v>
      </c>
      <c r="E13" s="73" t="s">
        <v>104</v>
      </c>
      <c r="F13" s="73" t="s">
        <v>104</v>
      </c>
      <c r="G13" s="73" t="s">
        <v>125</v>
      </c>
      <c r="H13" s="73" t="s">
        <v>127</v>
      </c>
      <c r="I13" s="73"/>
      <c r="J13" s="74" t="s">
        <v>107</v>
      </c>
      <c r="K13" s="74" t="s">
        <v>173</v>
      </c>
      <c r="L13" s="74"/>
      <c r="M13" s="73" t="s">
        <v>113</v>
      </c>
      <c r="N13" s="75"/>
      <c r="O13" s="76" t="s">
        <v>204</v>
      </c>
      <c r="P13" s="72" t="s">
        <v>115</v>
      </c>
      <c r="Q13" s="65"/>
    </row>
    <row r="14" spans="1:17">
      <c r="B14" s="65"/>
      <c r="C14" s="341"/>
      <c r="D14" s="72" t="s">
        <v>173</v>
      </c>
      <c r="E14" s="73"/>
      <c r="F14" s="73" t="s">
        <v>129</v>
      </c>
      <c r="G14" s="73" t="s">
        <v>102</v>
      </c>
      <c r="H14" s="73" t="s">
        <v>112</v>
      </c>
      <c r="I14" s="73"/>
      <c r="J14" s="74" t="s">
        <v>127</v>
      </c>
      <c r="K14" s="74" t="s">
        <v>173</v>
      </c>
      <c r="L14" s="74"/>
      <c r="M14" s="73" t="s">
        <v>127</v>
      </c>
      <c r="N14" s="75"/>
      <c r="O14" s="76" t="s">
        <v>173</v>
      </c>
      <c r="P14" s="72" t="s">
        <v>113</v>
      </c>
      <c r="Q14" s="65"/>
    </row>
    <row r="15" spans="1:17" ht="13.5" thickBot="1">
      <c r="B15" s="79"/>
      <c r="C15" s="342"/>
      <c r="D15" s="80" t="s">
        <v>173</v>
      </c>
      <c r="E15" s="81"/>
      <c r="F15" s="81" t="s">
        <v>173</v>
      </c>
      <c r="G15" s="81" t="s">
        <v>107</v>
      </c>
      <c r="H15" s="81"/>
      <c r="I15" s="81"/>
      <c r="J15" s="82" t="s">
        <v>112</v>
      </c>
      <c r="K15" s="82" t="s">
        <v>173</v>
      </c>
      <c r="L15" s="82"/>
      <c r="M15" s="81" t="s">
        <v>103</v>
      </c>
      <c r="N15" s="83"/>
      <c r="O15" s="84" t="s">
        <v>185</v>
      </c>
      <c r="P15" s="80" t="s">
        <v>125</v>
      </c>
      <c r="Q15" s="79"/>
    </row>
    <row r="16" spans="1:17" ht="13.5" thickBot="1">
      <c r="B16" s="343" t="s">
        <v>205</v>
      </c>
      <c r="C16" s="344"/>
      <c r="D16" s="344"/>
      <c r="E16" s="344"/>
      <c r="F16" s="344"/>
      <c r="G16" s="344"/>
      <c r="H16" s="344"/>
      <c r="I16" s="344"/>
      <c r="J16" s="344"/>
      <c r="K16" s="344"/>
      <c r="L16" s="344"/>
      <c r="M16" s="344"/>
      <c r="N16" s="344"/>
      <c r="O16" s="344"/>
      <c r="P16" s="344"/>
      <c r="Q16" s="345"/>
    </row>
    <row r="17" spans="2:17" ht="14.25">
      <c r="B17" s="85" t="s">
        <v>12</v>
      </c>
      <c r="C17" s="86" t="s">
        <v>136</v>
      </c>
      <c r="D17" s="87">
        <v>20</v>
      </c>
      <c r="E17" s="88">
        <v>18</v>
      </c>
      <c r="F17" s="88">
        <v>13</v>
      </c>
      <c r="G17" s="88">
        <v>20</v>
      </c>
      <c r="H17" s="88"/>
      <c r="I17" s="88"/>
      <c r="J17" s="89"/>
      <c r="K17" s="89"/>
      <c r="L17" s="89"/>
      <c r="M17" s="89"/>
      <c r="N17" s="89"/>
      <c r="O17" s="89"/>
      <c r="P17" s="89"/>
      <c r="Q17" s="85">
        <f t="shared" ref="Q17:Q41" si="0">SUM(D17:P17)</f>
        <v>71</v>
      </c>
    </row>
    <row r="18" spans="2:17" ht="14.25">
      <c r="B18" s="85" t="s">
        <v>13</v>
      </c>
      <c r="C18" s="86" t="s">
        <v>206</v>
      </c>
      <c r="D18" s="87">
        <v>17</v>
      </c>
      <c r="E18" s="88">
        <v>19</v>
      </c>
      <c r="F18" s="88">
        <v>19</v>
      </c>
      <c r="G18" s="88">
        <v>13</v>
      </c>
      <c r="H18" s="88"/>
      <c r="I18" s="88"/>
      <c r="J18" s="89"/>
      <c r="K18" s="89"/>
      <c r="L18" s="89"/>
      <c r="M18" s="89"/>
      <c r="N18" s="89"/>
      <c r="O18" s="89"/>
      <c r="P18" s="89"/>
      <c r="Q18" s="85">
        <f t="shared" si="0"/>
        <v>68</v>
      </c>
    </row>
    <row r="19" spans="2:17" ht="14.25">
      <c r="B19" s="85" t="s">
        <v>133</v>
      </c>
      <c r="C19" s="86" t="s">
        <v>131</v>
      </c>
      <c r="D19" s="87">
        <v>19</v>
      </c>
      <c r="E19" s="88">
        <v>15</v>
      </c>
      <c r="F19" s="88">
        <v>10</v>
      </c>
      <c r="G19" s="88">
        <v>16</v>
      </c>
      <c r="H19" s="88"/>
      <c r="I19" s="88"/>
      <c r="J19" s="89"/>
      <c r="K19" s="89"/>
      <c r="L19" s="89"/>
      <c r="M19" s="89"/>
      <c r="N19" s="89"/>
      <c r="O19" s="89"/>
      <c r="P19" s="89"/>
      <c r="Q19" s="85">
        <f t="shared" si="0"/>
        <v>60</v>
      </c>
    </row>
    <row r="20" spans="2:17" ht="14.25">
      <c r="B20" s="85" t="s">
        <v>15</v>
      </c>
      <c r="C20" s="86" t="s">
        <v>207</v>
      </c>
      <c r="D20" s="87">
        <v>13</v>
      </c>
      <c r="E20" s="88">
        <v>13</v>
      </c>
      <c r="F20" s="88">
        <v>16</v>
      </c>
      <c r="G20" s="88">
        <v>17</v>
      </c>
      <c r="H20" s="88"/>
      <c r="I20" s="88"/>
      <c r="J20" s="89"/>
      <c r="K20" s="89"/>
      <c r="L20" s="89"/>
      <c r="M20" s="89"/>
      <c r="N20" s="89"/>
      <c r="O20" s="89"/>
      <c r="P20" s="89"/>
      <c r="Q20" s="85">
        <f t="shared" si="0"/>
        <v>59</v>
      </c>
    </row>
    <row r="21" spans="2:17" ht="14.25">
      <c r="B21" s="85" t="s">
        <v>16</v>
      </c>
      <c r="C21" s="86" t="s">
        <v>208</v>
      </c>
      <c r="D21" s="87"/>
      <c r="E21" s="88">
        <v>20</v>
      </c>
      <c r="F21" s="88">
        <v>20</v>
      </c>
      <c r="G21" s="88">
        <v>19</v>
      </c>
      <c r="H21" s="88"/>
      <c r="I21" s="88"/>
      <c r="J21" s="89"/>
      <c r="K21" s="89"/>
      <c r="L21" s="89"/>
      <c r="M21" s="89"/>
      <c r="N21" s="89"/>
      <c r="O21" s="89"/>
      <c r="P21" s="89"/>
      <c r="Q21" s="85">
        <f t="shared" si="0"/>
        <v>59</v>
      </c>
    </row>
    <row r="22" spans="2:17" ht="14.25">
      <c r="B22" s="85" t="s">
        <v>17</v>
      </c>
      <c r="C22" s="86" t="s">
        <v>135</v>
      </c>
      <c r="D22" s="90">
        <v>15</v>
      </c>
      <c r="E22" s="91">
        <v>16</v>
      </c>
      <c r="F22" s="88">
        <v>15</v>
      </c>
      <c r="G22" s="88">
        <v>9</v>
      </c>
      <c r="H22" s="88"/>
      <c r="I22" s="88"/>
      <c r="J22" s="89"/>
      <c r="K22" s="89"/>
      <c r="L22" s="89"/>
      <c r="M22" s="89"/>
      <c r="N22" s="89"/>
      <c r="O22" s="89"/>
      <c r="P22" s="89"/>
      <c r="Q22" s="85">
        <f t="shared" si="0"/>
        <v>55</v>
      </c>
    </row>
    <row r="23" spans="2:17" ht="14.25">
      <c r="B23" s="85" t="s">
        <v>18</v>
      </c>
      <c r="C23" s="86" t="s">
        <v>139</v>
      </c>
      <c r="D23" s="87">
        <v>16</v>
      </c>
      <c r="E23" s="88">
        <v>17</v>
      </c>
      <c r="F23" s="88">
        <v>18</v>
      </c>
      <c r="G23" s="88"/>
      <c r="H23" s="88"/>
      <c r="I23" s="88"/>
      <c r="J23" s="89"/>
      <c r="K23" s="89"/>
      <c r="L23" s="89"/>
      <c r="M23" s="89"/>
      <c r="N23" s="89"/>
      <c r="O23" s="89"/>
      <c r="P23" s="89"/>
      <c r="Q23" s="85">
        <f t="shared" si="0"/>
        <v>51</v>
      </c>
    </row>
    <row r="24" spans="2:17" ht="14.25">
      <c r="B24" s="85" t="s">
        <v>19</v>
      </c>
      <c r="C24" s="86" t="s">
        <v>151</v>
      </c>
      <c r="D24" s="87">
        <v>18</v>
      </c>
      <c r="E24" s="88">
        <v>14</v>
      </c>
      <c r="F24" s="88">
        <v>12</v>
      </c>
      <c r="G24" s="88"/>
      <c r="H24" s="88"/>
      <c r="I24" s="88"/>
      <c r="J24" s="89"/>
      <c r="K24" s="89"/>
      <c r="L24" s="89"/>
      <c r="M24" s="89"/>
      <c r="N24" s="89"/>
      <c r="O24" s="89"/>
      <c r="P24" s="89"/>
      <c r="Q24" s="85">
        <f t="shared" si="0"/>
        <v>44</v>
      </c>
    </row>
    <row r="25" spans="2:17" ht="14.25">
      <c r="B25" s="85" t="s">
        <v>20</v>
      </c>
      <c r="C25" s="86" t="s">
        <v>169</v>
      </c>
      <c r="D25" s="87">
        <v>14</v>
      </c>
      <c r="E25" s="88"/>
      <c r="F25" s="88">
        <v>17</v>
      </c>
      <c r="G25" s="88">
        <v>8</v>
      </c>
      <c r="H25" s="88"/>
      <c r="I25" s="88"/>
      <c r="J25" s="89"/>
      <c r="K25" s="89"/>
      <c r="L25" s="89"/>
      <c r="M25" s="89"/>
      <c r="N25" s="89"/>
      <c r="O25" s="89"/>
      <c r="P25" s="89"/>
      <c r="Q25" s="85">
        <f t="shared" si="0"/>
        <v>39</v>
      </c>
    </row>
    <row r="26" spans="2:17" ht="14.25">
      <c r="B26" s="85" t="s">
        <v>21</v>
      </c>
      <c r="C26" s="86" t="s">
        <v>143</v>
      </c>
      <c r="D26" s="87"/>
      <c r="E26" s="88">
        <v>12</v>
      </c>
      <c r="F26" s="88">
        <v>9</v>
      </c>
      <c r="G26" s="88">
        <v>18</v>
      </c>
      <c r="H26" s="88"/>
      <c r="I26" s="88"/>
      <c r="J26" s="89"/>
      <c r="K26" s="89"/>
      <c r="L26" s="89"/>
      <c r="M26" s="89"/>
      <c r="N26" s="89"/>
      <c r="O26" s="89"/>
      <c r="P26" s="89"/>
      <c r="Q26" s="85">
        <f t="shared" si="0"/>
        <v>39</v>
      </c>
    </row>
    <row r="27" spans="2:17" ht="14.25">
      <c r="B27" s="85" t="s">
        <v>22</v>
      </c>
      <c r="C27" s="86" t="s">
        <v>209</v>
      </c>
      <c r="D27" s="87">
        <v>12</v>
      </c>
      <c r="E27" s="88">
        <v>7</v>
      </c>
      <c r="F27" s="88">
        <v>4</v>
      </c>
      <c r="G27" s="88">
        <v>5</v>
      </c>
      <c r="H27" s="88"/>
      <c r="I27" s="88"/>
      <c r="J27" s="89"/>
      <c r="K27" s="89"/>
      <c r="L27" s="89"/>
      <c r="M27" s="89"/>
      <c r="N27" s="89"/>
      <c r="O27" s="89"/>
      <c r="P27" s="89"/>
      <c r="Q27" s="85">
        <f t="shared" si="0"/>
        <v>28</v>
      </c>
    </row>
    <row r="28" spans="2:17" ht="14.25">
      <c r="B28" s="85" t="s">
        <v>23</v>
      </c>
      <c r="C28" s="86" t="s">
        <v>213</v>
      </c>
      <c r="D28" s="87"/>
      <c r="E28" s="88" t="s">
        <v>173</v>
      </c>
      <c r="F28" s="88">
        <v>14</v>
      </c>
      <c r="G28" s="88">
        <v>14</v>
      </c>
      <c r="H28" s="88"/>
      <c r="I28" s="88"/>
      <c r="J28" s="89"/>
      <c r="K28" s="89"/>
      <c r="L28" s="89"/>
      <c r="M28" s="89"/>
      <c r="N28" s="89"/>
      <c r="O28" s="89"/>
      <c r="P28" s="89"/>
      <c r="Q28" s="85">
        <f t="shared" si="0"/>
        <v>28</v>
      </c>
    </row>
    <row r="29" spans="2:17" ht="14.25">
      <c r="B29" s="85" t="s">
        <v>211</v>
      </c>
      <c r="C29" s="86" t="s">
        <v>216</v>
      </c>
      <c r="D29" s="87">
        <v>11</v>
      </c>
      <c r="E29" s="88"/>
      <c r="F29" s="88"/>
      <c r="G29" s="88">
        <v>15</v>
      </c>
      <c r="H29" s="88"/>
      <c r="I29" s="88"/>
      <c r="J29" s="89"/>
      <c r="K29" s="89"/>
      <c r="L29" s="89"/>
      <c r="M29" s="89"/>
      <c r="N29" s="89"/>
      <c r="O29" s="89"/>
      <c r="P29" s="89"/>
      <c r="Q29" s="85">
        <f t="shared" si="0"/>
        <v>26</v>
      </c>
    </row>
    <row r="30" spans="2:17" ht="14.25">
      <c r="B30" s="85" t="s">
        <v>25</v>
      </c>
      <c r="C30" s="92" t="s">
        <v>210</v>
      </c>
      <c r="D30" s="87">
        <v>9</v>
      </c>
      <c r="E30" s="88">
        <v>10</v>
      </c>
      <c r="F30" s="88">
        <v>2</v>
      </c>
      <c r="G30" s="88">
        <v>4</v>
      </c>
      <c r="H30" s="88"/>
      <c r="I30" s="88"/>
      <c r="J30" s="89"/>
      <c r="K30" s="89"/>
      <c r="L30" s="89"/>
      <c r="M30" s="89"/>
      <c r="N30" s="89"/>
      <c r="O30" s="89"/>
      <c r="P30" s="89"/>
      <c r="Q30" s="85">
        <f t="shared" si="0"/>
        <v>25</v>
      </c>
    </row>
    <row r="31" spans="2:17" ht="14.25">
      <c r="B31" s="85" t="s">
        <v>26</v>
      </c>
      <c r="C31" s="93" t="s">
        <v>214</v>
      </c>
      <c r="D31" s="94">
        <v>10</v>
      </c>
      <c r="E31" s="95"/>
      <c r="F31" s="95">
        <v>3</v>
      </c>
      <c r="G31" s="95">
        <v>12</v>
      </c>
      <c r="H31" s="95"/>
      <c r="I31" s="95"/>
      <c r="J31" s="96"/>
      <c r="K31" s="96"/>
      <c r="L31" s="96"/>
      <c r="M31" s="96"/>
      <c r="N31" s="96"/>
      <c r="O31" s="96"/>
      <c r="P31" s="96"/>
      <c r="Q31" s="85">
        <f t="shared" si="0"/>
        <v>25</v>
      </c>
    </row>
    <row r="32" spans="2:17" ht="14.25">
      <c r="B32" s="85" t="s">
        <v>27</v>
      </c>
      <c r="C32" s="93" t="s">
        <v>218</v>
      </c>
      <c r="D32" s="94"/>
      <c r="E32" s="95" t="s">
        <v>173</v>
      </c>
      <c r="F32" s="95">
        <v>11</v>
      </c>
      <c r="G32" s="95">
        <v>10</v>
      </c>
      <c r="H32" s="95"/>
      <c r="I32" s="95"/>
      <c r="J32" s="96"/>
      <c r="K32" s="96"/>
      <c r="L32" s="96"/>
      <c r="M32" s="96"/>
      <c r="N32" s="96"/>
      <c r="O32" s="96"/>
      <c r="P32" s="96"/>
      <c r="Q32" s="85">
        <f t="shared" si="0"/>
        <v>21</v>
      </c>
    </row>
    <row r="33" spans="2:18" ht="14.25">
      <c r="B33" s="85" t="s">
        <v>28</v>
      </c>
      <c r="C33" s="93" t="s">
        <v>215</v>
      </c>
      <c r="D33" s="94"/>
      <c r="E33" s="95">
        <v>8</v>
      </c>
      <c r="F33" s="95">
        <v>5</v>
      </c>
      <c r="G33" s="95">
        <v>7</v>
      </c>
      <c r="H33" s="95"/>
      <c r="I33" s="95"/>
      <c r="J33" s="96"/>
      <c r="K33" s="96"/>
      <c r="L33" s="96"/>
      <c r="M33" s="96"/>
      <c r="N33" s="96"/>
      <c r="O33" s="96"/>
      <c r="P33" s="96"/>
      <c r="Q33" s="85">
        <f t="shared" si="0"/>
        <v>20</v>
      </c>
    </row>
    <row r="34" spans="2:18" ht="14.25">
      <c r="B34" s="85" t="s">
        <v>29</v>
      </c>
      <c r="C34" s="93" t="s">
        <v>219</v>
      </c>
      <c r="D34" s="94"/>
      <c r="E34" s="95" t="s">
        <v>173</v>
      </c>
      <c r="F34" s="95">
        <v>8</v>
      </c>
      <c r="G34" s="95">
        <v>11</v>
      </c>
      <c r="H34" s="95"/>
      <c r="I34" s="95"/>
      <c r="J34" s="96"/>
      <c r="K34" s="96"/>
      <c r="L34" s="96"/>
      <c r="M34" s="96"/>
      <c r="N34" s="96"/>
      <c r="O34" s="96"/>
      <c r="P34" s="96"/>
      <c r="Q34" s="85">
        <f t="shared" si="0"/>
        <v>19</v>
      </c>
    </row>
    <row r="35" spans="2:18" ht="14.25">
      <c r="B35" s="85" t="s">
        <v>30</v>
      </c>
      <c r="C35" s="93" t="s">
        <v>153</v>
      </c>
      <c r="D35" s="94"/>
      <c r="E35" s="95">
        <v>9</v>
      </c>
      <c r="F35" s="95">
        <v>7</v>
      </c>
      <c r="G35" s="95"/>
      <c r="H35" s="95"/>
      <c r="I35" s="95"/>
      <c r="J35" s="96"/>
      <c r="K35" s="96"/>
      <c r="L35" s="96"/>
      <c r="M35" s="96"/>
      <c r="N35" s="96"/>
      <c r="O35" s="96"/>
      <c r="P35" s="96"/>
      <c r="Q35" s="85">
        <f t="shared" si="0"/>
        <v>16</v>
      </c>
    </row>
    <row r="36" spans="2:18" ht="14.25">
      <c r="B36" s="85" t="s">
        <v>31</v>
      </c>
      <c r="C36" s="93" t="s">
        <v>212</v>
      </c>
      <c r="D36" s="97">
        <v>8</v>
      </c>
      <c r="E36" s="98"/>
      <c r="F36" s="95">
        <v>6</v>
      </c>
      <c r="G36" s="95"/>
      <c r="H36" s="95"/>
      <c r="I36" s="95"/>
      <c r="J36" s="96"/>
      <c r="K36" s="96"/>
      <c r="L36" s="96"/>
      <c r="M36" s="96"/>
      <c r="N36" s="96"/>
      <c r="O36" s="96"/>
      <c r="P36" s="96"/>
      <c r="Q36" s="85">
        <f t="shared" si="0"/>
        <v>14</v>
      </c>
    </row>
    <row r="37" spans="2:18" ht="14.25">
      <c r="B37" s="85" t="s">
        <v>152</v>
      </c>
      <c r="C37" s="93" t="s">
        <v>217</v>
      </c>
      <c r="D37" s="94"/>
      <c r="E37" s="95">
        <v>11</v>
      </c>
      <c r="F37" s="95"/>
      <c r="G37" s="95"/>
      <c r="H37" s="95"/>
      <c r="I37" s="95"/>
      <c r="J37" s="96"/>
      <c r="K37" s="96"/>
      <c r="L37" s="96"/>
      <c r="M37" s="96"/>
      <c r="N37" s="96"/>
      <c r="O37" s="96"/>
      <c r="P37" s="96"/>
      <c r="Q37" s="85">
        <f t="shared" si="0"/>
        <v>11</v>
      </c>
    </row>
    <row r="38" spans="2:18" ht="14.25">
      <c r="B38" s="85" t="s">
        <v>154</v>
      </c>
      <c r="C38" s="93" t="s">
        <v>221</v>
      </c>
      <c r="D38" s="97"/>
      <c r="E38" s="98">
        <v>5</v>
      </c>
      <c r="F38" s="95">
        <v>1</v>
      </c>
      <c r="G38" s="95">
        <v>3</v>
      </c>
      <c r="H38" s="95"/>
      <c r="I38" s="95"/>
      <c r="J38" s="96"/>
      <c r="K38" s="96"/>
      <c r="L38" s="96"/>
      <c r="M38" s="96"/>
      <c r="N38" s="96"/>
      <c r="O38" s="96"/>
      <c r="P38" s="96"/>
      <c r="Q38" s="85">
        <f t="shared" si="0"/>
        <v>9</v>
      </c>
    </row>
    <row r="39" spans="2:18" ht="14.25">
      <c r="B39" s="85" t="s">
        <v>156</v>
      </c>
      <c r="C39" s="93" t="s">
        <v>220</v>
      </c>
      <c r="D39" s="97"/>
      <c r="E39" s="98">
        <v>6</v>
      </c>
      <c r="F39" s="95"/>
      <c r="G39" s="95"/>
      <c r="H39" s="95"/>
      <c r="I39" s="95"/>
      <c r="J39" s="96"/>
      <c r="K39" s="96"/>
      <c r="L39" s="96"/>
      <c r="M39" s="96"/>
      <c r="N39" s="96"/>
      <c r="O39" s="96"/>
      <c r="P39" s="96"/>
      <c r="Q39" s="85">
        <f t="shared" si="0"/>
        <v>6</v>
      </c>
    </row>
    <row r="40" spans="2:18" ht="14.25">
      <c r="B40" s="85" t="s">
        <v>222</v>
      </c>
      <c r="C40" s="93" t="s">
        <v>45</v>
      </c>
      <c r="D40" s="94"/>
      <c r="E40" s="95" t="s">
        <v>173</v>
      </c>
      <c r="F40" s="95"/>
      <c r="G40" s="95">
        <v>6</v>
      </c>
      <c r="H40" s="95"/>
      <c r="I40" s="95"/>
      <c r="J40" s="96"/>
      <c r="K40" s="96"/>
      <c r="L40" s="96"/>
      <c r="M40" s="96"/>
      <c r="N40" s="96"/>
      <c r="O40" s="96"/>
      <c r="P40" s="96"/>
      <c r="Q40" s="85">
        <f t="shared" si="0"/>
        <v>6</v>
      </c>
    </row>
    <row r="41" spans="2:18" ht="15" thickBot="1">
      <c r="B41" s="85" t="s">
        <v>229</v>
      </c>
      <c r="C41" s="93" t="s">
        <v>223</v>
      </c>
      <c r="D41" s="94"/>
      <c r="E41" s="95" t="s">
        <v>173</v>
      </c>
      <c r="F41" s="95">
        <v>1</v>
      </c>
      <c r="G41" s="95"/>
      <c r="H41" s="95"/>
      <c r="I41" s="95"/>
      <c r="J41" s="96"/>
      <c r="K41" s="96"/>
      <c r="L41" s="96"/>
      <c r="M41" s="96"/>
      <c r="N41" s="96"/>
      <c r="O41" s="96"/>
      <c r="P41" s="96"/>
      <c r="Q41" s="85">
        <f t="shared" si="0"/>
        <v>1</v>
      </c>
    </row>
    <row r="42" spans="2:18" ht="13.5" thickBot="1">
      <c r="B42" s="332" t="s">
        <v>33</v>
      </c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4"/>
    </row>
    <row r="43" spans="2:18" ht="14.25">
      <c r="B43" s="85" t="s">
        <v>12</v>
      </c>
      <c r="C43" s="86" t="s">
        <v>224</v>
      </c>
      <c r="D43" s="90">
        <v>19</v>
      </c>
      <c r="E43" s="91">
        <v>18</v>
      </c>
      <c r="F43" s="91">
        <v>20</v>
      </c>
      <c r="G43" s="91">
        <v>20</v>
      </c>
      <c r="H43" s="91"/>
      <c r="I43" s="91"/>
      <c r="J43" s="99"/>
      <c r="K43" s="99"/>
      <c r="L43" s="99"/>
      <c r="M43" s="99"/>
      <c r="N43" s="99"/>
      <c r="O43" s="99"/>
      <c r="P43" s="99"/>
      <c r="Q43" s="85">
        <f t="shared" ref="Q43:Q54" si="1">SUM(D43:P43)</f>
        <v>77</v>
      </c>
    </row>
    <row r="44" spans="2:18" ht="14.25">
      <c r="B44" s="85" t="s">
        <v>13</v>
      </c>
      <c r="C44" s="86" t="s">
        <v>135</v>
      </c>
      <c r="D44" s="90"/>
      <c r="E44" s="91">
        <v>20</v>
      </c>
      <c r="F44" s="91">
        <v>19</v>
      </c>
      <c r="G44" s="91">
        <v>19</v>
      </c>
      <c r="H44" s="91"/>
      <c r="I44" s="91"/>
      <c r="J44" s="99"/>
      <c r="K44" s="99"/>
      <c r="L44" s="99"/>
      <c r="M44" s="99"/>
      <c r="N44" s="99"/>
      <c r="O44" s="99"/>
      <c r="P44" s="99"/>
      <c r="Q44" s="85">
        <f t="shared" si="1"/>
        <v>58</v>
      </c>
    </row>
    <row r="45" spans="2:18" ht="14.25">
      <c r="B45" s="85" t="s">
        <v>14</v>
      </c>
      <c r="C45" s="86" t="s">
        <v>169</v>
      </c>
      <c r="D45" s="90">
        <v>18</v>
      </c>
      <c r="E45" s="91"/>
      <c r="F45" s="91">
        <v>18</v>
      </c>
      <c r="G45" s="91">
        <v>18</v>
      </c>
      <c r="H45" s="91"/>
      <c r="I45" s="91"/>
      <c r="J45" s="99"/>
      <c r="K45" s="99"/>
      <c r="L45" s="99"/>
      <c r="M45" s="99"/>
      <c r="N45" s="99"/>
      <c r="O45" s="99"/>
      <c r="P45" s="99"/>
      <c r="Q45" s="85">
        <f t="shared" si="1"/>
        <v>54</v>
      </c>
    </row>
    <row r="46" spans="2:18" ht="14.25">
      <c r="B46" s="85" t="s">
        <v>226</v>
      </c>
      <c r="C46" s="86" t="s">
        <v>139</v>
      </c>
      <c r="D46" s="90">
        <v>17</v>
      </c>
      <c r="E46" s="91">
        <v>19</v>
      </c>
      <c r="F46" s="91">
        <v>17</v>
      </c>
      <c r="G46" s="91"/>
      <c r="H46" s="91"/>
      <c r="I46" s="91"/>
      <c r="J46" s="99"/>
      <c r="K46" s="99"/>
      <c r="L46" s="99"/>
      <c r="M46" s="99"/>
      <c r="N46" s="99"/>
      <c r="O46" s="99"/>
      <c r="P46" s="99"/>
      <c r="Q46" s="85">
        <f t="shared" si="1"/>
        <v>53</v>
      </c>
      <c r="R46" s="100" t="s">
        <v>173</v>
      </c>
    </row>
    <row r="47" spans="2:18" ht="14.25">
      <c r="B47" s="85" t="s">
        <v>16</v>
      </c>
      <c r="C47" s="86" t="s">
        <v>208</v>
      </c>
      <c r="D47" s="90"/>
      <c r="E47" s="91">
        <v>14</v>
      </c>
      <c r="F47" s="91">
        <v>16</v>
      </c>
      <c r="G47" s="91">
        <v>16</v>
      </c>
      <c r="H47" s="91"/>
      <c r="I47" s="91"/>
      <c r="J47" s="99"/>
      <c r="K47" s="99"/>
      <c r="L47" s="99"/>
      <c r="M47" s="99"/>
      <c r="N47" s="99"/>
      <c r="O47" s="99"/>
      <c r="P47" s="99"/>
      <c r="Q47" s="85">
        <f t="shared" si="1"/>
        <v>46</v>
      </c>
      <c r="R47" s="100"/>
    </row>
    <row r="48" spans="2:18" ht="14.25">
      <c r="B48" s="85" t="s">
        <v>17</v>
      </c>
      <c r="C48" s="86" t="s">
        <v>225</v>
      </c>
      <c r="D48" s="90">
        <v>16</v>
      </c>
      <c r="E48" s="91">
        <v>15</v>
      </c>
      <c r="F48" s="91">
        <v>14</v>
      </c>
      <c r="G48" s="91"/>
      <c r="H48" s="91"/>
      <c r="I48" s="91"/>
      <c r="J48" s="99"/>
      <c r="K48" s="99"/>
      <c r="L48" s="99"/>
      <c r="M48" s="99"/>
      <c r="N48" s="99"/>
      <c r="O48" s="99"/>
      <c r="P48" s="99"/>
      <c r="Q48" s="85">
        <f t="shared" si="1"/>
        <v>45</v>
      </c>
      <c r="R48" s="100"/>
    </row>
    <row r="49" spans="2:18" ht="14.25">
      <c r="B49" s="85" t="s">
        <v>18</v>
      </c>
      <c r="C49" s="86" t="s">
        <v>168</v>
      </c>
      <c r="D49" s="90">
        <v>15</v>
      </c>
      <c r="E49" s="91">
        <v>13</v>
      </c>
      <c r="F49" s="91">
        <v>13</v>
      </c>
      <c r="G49" s="91"/>
      <c r="H49" s="91"/>
      <c r="I49" s="91"/>
      <c r="J49" s="99"/>
      <c r="K49" s="99"/>
      <c r="L49" s="99"/>
      <c r="M49" s="99"/>
      <c r="N49" s="99"/>
      <c r="O49" s="99"/>
      <c r="P49" s="99"/>
      <c r="Q49" s="85">
        <f t="shared" si="1"/>
        <v>41</v>
      </c>
      <c r="R49" s="100"/>
    </row>
    <row r="50" spans="2:18" ht="14.25">
      <c r="B50" s="85" t="s">
        <v>19</v>
      </c>
      <c r="C50" s="86" t="s">
        <v>227</v>
      </c>
      <c r="D50" s="90">
        <v>20</v>
      </c>
      <c r="E50" s="91">
        <v>17</v>
      </c>
      <c r="F50" s="91"/>
      <c r="G50" s="91"/>
      <c r="H50" s="91"/>
      <c r="I50" s="91"/>
      <c r="J50" s="99"/>
      <c r="K50" s="99"/>
      <c r="L50" s="99"/>
      <c r="M50" s="99"/>
      <c r="N50" s="99"/>
      <c r="O50" s="99"/>
      <c r="P50" s="99"/>
      <c r="Q50" s="85">
        <f t="shared" si="1"/>
        <v>37</v>
      </c>
      <c r="R50" s="100"/>
    </row>
    <row r="51" spans="2:18" ht="14.25">
      <c r="B51" s="85" t="s">
        <v>20</v>
      </c>
      <c r="C51" s="86" t="s">
        <v>213</v>
      </c>
      <c r="D51" s="90"/>
      <c r="E51" s="91">
        <v>16</v>
      </c>
      <c r="F51" s="91"/>
      <c r="G51" s="91">
        <v>17</v>
      </c>
      <c r="H51" s="91"/>
      <c r="I51" s="91"/>
      <c r="J51" s="99"/>
      <c r="K51" s="99"/>
      <c r="L51" s="99"/>
      <c r="M51" s="99"/>
      <c r="N51" s="99"/>
      <c r="O51" s="99"/>
      <c r="P51" s="99"/>
      <c r="Q51" s="85">
        <f t="shared" si="1"/>
        <v>33</v>
      </c>
    </row>
    <row r="52" spans="2:18" ht="14.25">
      <c r="B52" s="85" t="s">
        <v>21</v>
      </c>
      <c r="C52" s="86" t="s">
        <v>221</v>
      </c>
      <c r="D52" s="90"/>
      <c r="E52" s="91"/>
      <c r="F52" s="91">
        <v>12</v>
      </c>
      <c r="G52" s="91">
        <v>15</v>
      </c>
      <c r="H52" s="91"/>
      <c r="I52" s="91"/>
      <c r="J52" s="99"/>
      <c r="K52" s="99"/>
      <c r="L52" s="99"/>
      <c r="M52" s="99"/>
      <c r="N52" s="99"/>
      <c r="O52" s="99"/>
      <c r="P52" s="99"/>
      <c r="Q52" s="85">
        <f t="shared" si="1"/>
        <v>27</v>
      </c>
    </row>
    <row r="53" spans="2:18" ht="14.25">
      <c r="B53" s="85" t="s">
        <v>180</v>
      </c>
      <c r="C53" s="101" t="s">
        <v>219</v>
      </c>
      <c r="D53" s="97"/>
      <c r="E53" s="98"/>
      <c r="F53" s="98">
        <v>15</v>
      </c>
      <c r="G53" s="98"/>
      <c r="H53" s="98"/>
      <c r="I53" s="98"/>
      <c r="J53" s="102"/>
      <c r="K53" s="102"/>
      <c r="L53" s="102"/>
      <c r="M53" s="102"/>
      <c r="N53" s="102"/>
      <c r="O53" s="102"/>
      <c r="P53" s="102"/>
      <c r="Q53" s="85">
        <f t="shared" si="1"/>
        <v>15</v>
      </c>
    </row>
    <row r="54" spans="2:18" ht="15" thickBot="1">
      <c r="B54" s="65" t="s">
        <v>23</v>
      </c>
      <c r="C54" s="101" t="s">
        <v>216</v>
      </c>
      <c r="D54" s="97">
        <v>14</v>
      </c>
      <c r="E54" s="98"/>
      <c r="F54" s="98"/>
      <c r="G54" s="98"/>
      <c r="H54" s="98"/>
      <c r="I54" s="98"/>
      <c r="J54" s="102"/>
      <c r="K54" s="102"/>
      <c r="L54" s="102"/>
      <c r="M54" s="102"/>
      <c r="N54" s="102"/>
      <c r="O54" s="102"/>
      <c r="P54" s="102"/>
      <c r="Q54" s="85">
        <f t="shared" si="1"/>
        <v>14</v>
      </c>
    </row>
    <row r="55" spans="2:18" ht="13.5" thickBot="1">
      <c r="B55" s="103"/>
      <c r="C55" s="104" t="s">
        <v>179</v>
      </c>
      <c r="D55" s="105" t="s">
        <v>159</v>
      </c>
      <c r="E55" s="106" t="s">
        <v>13</v>
      </c>
      <c r="F55" s="106" t="s">
        <v>14</v>
      </c>
      <c r="G55" s="106" t="s">
        <v>15</v>
      </c>
      <c r="H55" s="106" t="s">
        <v>16</v>
      </c>
      <c r="I55" s="106" t="s">
        <v>17</v>
      </c>
      <c r="J55" s="107" t="s">
        <v>18</v>
      </c>
      <c r="K55" s="107" t="s">
        <v>19</v>
      </c>
      <c r="L55" s="107" t="s">
        <v>20</v>
      </c>
      <c r="M55" s="107" t="s">
        <v>21</v>
      </c>
      <c r="N55" s="107" t="s">
        <v>22</v>
      </c>
      <c r="O55" s="107" t="s">
        <v>23</v>
      </c>
      <c r="P55" s="107" t="s">
        <v>24</v>
      </c>
      <c r="Q55" s="108"/>
    </row>
    <row r="56" spans="2:18">
      <c r="C56" s="100" t="s">
        <v>173</v>
      </c>
    </row>
    <row r="57" spans="2:18">
      <c r="B57" s="335" t="s">
        <v>228</v>
      </c>
      <c r="C57" s="336"/>
      <c r="D57" s="336"/>
      <c r="E57" s="336"/>
      <c r="F57" s="336"/>
      <c r="G57" s="336"/>
      <c r="H57" s="336"/>
      <c r="I57" s="336"/>
      <c r="J57" s="336"/>
      <c r="K57" s="336"/>
      <c r="L57" s="336"/>
      <c r="M57" s="336"/>
      <c r="N57" s="336"/>
      <c r="O57" s="336"/>
      <c r="P57" s="336"/>
      <c r="Q57" s="336"/>
    </row>
    <row r="58" spans="2:18">
      <c r="B58" s="109" t="s">
        <v>173</v>
      </c>
      <c r="C58" s="109" t="s">
        <v>173</v>
      </c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</row>
    <row r="59" spans="2:18">
      <c r="B59" s="337" t="s">
        <v>183</v>
      </c>
      <c r="C59" s="338"/>
      <c r="D59" s="338"/>
      <c r="E59" s="338"/>
      <c r="F59" s="338"/>
      <c r="G59" s="338"/>
      <c r="H59" s="338"/>
      <c r="I59" s="338"/>
      <c r="J59" s="338"/>
      <c r="K59" s="338"/>
      <c r="L59" s="338"/>
      <c r="M59" s="338"/>
      <c r="N59" s="338"/>
      <c r="O59" s="338"/>
      <c r="P59" s="338"/>
      <c r="Q59" s="338"/>
    </row>
    <row r="60" spans="2:18">
      <c r="B60" s="337" t="s">
        <v>173</v>
      </c>
      <c r="C60" s="337"/>
      <c r="D60" s="337"/>
      <c r="E60" s="337"/>
      <c r="F60" s="337"/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Q60" s="337"/>
    </row>
  </sheetData>
  <sortState xmlns:xlrd2="http://schemas.microsoft.com/office/spreadsheetml/2017/richdata2" ref="C43:Q54">
    <sortCondition descending="1" ref="Q43:Q54"/>
  </sortState>
  <mergeCells count="10">
    <mergeCell ref="B42:Q42"/>
    <mergeCell ref="B57:Q57"/>
    <mergeCell ref="B59:Q59"/>
    <mergeCell ref="B60:Q60"/>
    <mergeCell ref="A1:Q1"/>
    <mergeCell ref="A2:Q2"/>
    <mergeCell ref="C4:C7"/>
    <mergeCell ref="C8:C11"/>
    <mergeCell ref="C12:C15"/>
    <mergeCell ref="B16:Q1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S80"/>
  <sheetViews>
    <sheetView topLeftCell="B1" workbookViewId="0">
      <selection activeCell="R6" sqref="R6"/>
    </sheetView>
  </sheetViews>
  <sheetFormatPr defaultColWidth="7.42578125" defaultRowHeight="12.75"/>
  <cols>
    <col min="1" max="1" width="4.140625" style="111" customWidth="1"/>
    <col min="2" max="2" width="4.42578125" style="111" customWidth="1"/>
    <col min="3" max="3" width="27.7109375" style="111" customWidth="1"/>
    <col min="4" max="8" width="4.85546875" style="111" customWidth="1"/>
    <col min="9" max="10" width="4.28515625" style="111" customWidth="1"/>
    <col min="11" max="11" width="4.7109375" style="111" customWidth="1"/>
    <col min="12" max="12" width="4.28515625" style="111" customWidth="1"/>
    <col min="13" max="15" width="4.7109375" style="111" customWidth="1"/>
    <col min="16" max="16" width="4.42578125" style="111" customWidth="1"/>
    <col min="17" max="17" width="3.85546875" style="111" customWidth="1"/>
    <col min="18" max="18" width="5.7109375" style="111" customWidth="1"/>
    <col min="19" max="19" width="9.42578125" style="111" bestFit="1" customWidth="1"/>
    <col min="20" max="16384" width="7.42578125" style="111"/>
  </cols>
  <sheetData>
    <row r="2" spans="2:17" ht="15">
      <c r="B2" s="273" t="s">
        <v>249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</row>
    <row r="3" spans="2:17" ht="12.75" customHeight="1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2:17" ht="12.75" customHeight="1">
      <c r="B4" s="113"/>
      <c r="C4" s="274" t="s">
        <v>82</v>
      </c>
      <c r="D4" s="114" t="s">
        <v>83</v>
      </c>
      <c r="E4" s="115" t="s">
        <v>84</v>
      </c>
      <c r="F4" s="115" t="s">
        <v>85</v>
      </c>
      <c r="G4" s="115" t="s">
        <v>86</v>
      </c>
      <c r="H4" s="115" t="s">
        <v>87</v>
      </c>
      <c r="I4" s="114" t="s">
        <v>88</v>
      </c>
      <c r="J4" s="114" t="s">
        <v>89</v>
      </c>
      <c r="K4" s="114" t="s">
        <v>90</v>
      </c>
      <c r="L4" s="114" t="s">
        <v>91</v>
      </c>
      <c r="M4" s="114" t="s">
        <v>92</v>
      </c>
      <c r="N4" s="114" t="s">
        <v>93</v>
      </c>
      <c r="O4" s="114" t="s">
        <v>94</v>
      </c>
      <c r="P4" s="114" t="s">
        <v>95</v>
      </c>
      <c r="Q4" s="113"/>
    </row>
    <row r="5" spans="2:17" ht="12.75" customHeight="1">
      <c r="B5" s="116" t="s">
        <v>96</v>
      </c>
      <c r="C5" s="274"/>
      <c r="D5" s="117" t="s">
        <v>97</v>
      </c>
      <c r="E5" s="117"/>
      <c r="F5" s="117" t="s">
        <v>98</v>
      </c>
      <c r="G5" s="117" t="s">
        <v>99</v>
      </c>
      <c r="H5" s="118" t="s">
        <v>100</v>
      </c>
      <c r="I5" s="118" t="s">
        <v>98</v>
      </c>
      <c r="J5" s="118"/>
      <c r="K5" s="119"/>
      <c r="L5" s="120"/>
      <c r="M5" s="120" t="s">
        <v>101</v>
      </c>
      <c r="N5" s="120"/>
      <c r="O5" s="120"/>
      <c r="P5" s="120"/>
      <c r="Q5" s="116"/>
    </row>
    <row r="6" spans="2:17" ht="12.75" customHeight="1">
      <c r="B6" s="116" t="s">
        <v>102</v>
      </c>
      <c r="C6" s="274"/>
      <c r="D6" s="117"/>
      <c r="E6" s="117"/>
      <c r="F6" s="117" t="s">
        <v>96</v>
      </c>
      <c r="G6" s="117"/>
      <c r="H6" s="118" t="s">
        <v>103</v>
      </c>
      <c r="I6" s="118" t="s">
        <v>96</v>
      </c>
      <c r="J6" s="118"/>
      <c r="K6" s="120"/>
      <c r="L6" s="120"/>
      <c r="M6" s="120" t="s">
        <v>104</v>
      </c>
      <c r="N6" s="120"/>
      <c r="O6" s="120"/>
      <c r="P6" s="120"/>
      <c r="Q6" s="116"/>
    </row>
    <row r="7" spans="2:17" ht="12.75" customHeight="1">
      <c r="B7" s="116" t="s">
        <v>104</v>
      </c>
      <c r="C7" s="275" t="s">
        <v>105</v>
      </c>
      <c r="D7" s="117" t="s">
        <v>106</v>
      </c>
      <c r="E7" s="117" t="s">
        <v>107</v>
      </c>
      <c r="F7" s="117" t="s">
        <v>108</v>
      </c>
      <c r="G7" s="117" t="s">
        <v>98</v>
      </c>
      <c r="H7" s="118" t="s">
        <v>106</v>
      </c>
      <c r="I7" s="118" t="s">
        <v>108</v>
      </c>
      <c r="J7" s="118" t="s">
        <v>109</v>
      </c>
      <c r="K7" s="120" t="s">
        <v>110</v>
      </c>
      <c r="L7" s="120" t="s">
        <v>101</v>
      </c>
      <c r="M7" s="120" t="s">
        <v>103</v>
      </c>
      <c r="N7" s="120" t="s">
        <v>101</v>
      </c>
      <c r="O7" s="120" t="s">
        <v>96</v>
      </c>
      <c r="P7" s="120" t="s">
        <v>109</v>
      </c>
      <c r="Q7" s="116" t="s">
        <v>100</v>
      </c>
    </row>
    <row r="8" spans="2:17" ht="12.75" customHeight="1">
      <c r="B8" s="116" t="s">
        <v>103</v>
      </c>
      <c r="C8" s="275"/>
      <c r="D8" s="117" t="s">
        <v>111</v>
      </c>
      <c r="E8" s="117" t="s">
        <v>112</v>
      </c>
      <c r="F8" s="117" t="s">
        <v>100</v>
      </c>
      <c r="G8" s="117" t="s">
        <v>110</v>
      </c>
      <c r="H8" s="118" t="s">
        <v>113</v>
      </c>
      <c r="I8" s="118" t="s">
        <v>106</v>
      </c>
      <c r="J8" s="118" t="s">
        <v>107</v>
      </c>
      <c r="K8" s="120" t="s">
        <v>114</v>
      </c>
      <c r="L8" s="120" t="s">
        <v>102</v>
      </c>
      <c r="M8" s="120" t="s">
        <v>115</v>
      </c>
      <c r="N8" s="121" t="s">
        <v>116</v>
      </c>
      <c r="O8" s="121" t="s">
        <v>117</v>
      </c>
      <c r="P8" s="120" t="s">
        <v>114</v>
      </c>
      <c r="Q8" s="116" t="s">
        <v>102</v>
      </c>
    </row>
    <row r="9" spans="2:17" ht="12.75" customHeight="1">
      <c r="B9" s="116" t="s">
        <v>118</v>
      </c>
      <c r="C9" s="275"/>
      <c r="D9" s="117" t="s">
        <v>96</v>
      </c>
      <c r="E9" s="117" t="s">
        <v>104</v>
      </c>
      <c r="F9" s="117" t="s">
        <v>119</v>
      </c>
      <c r="G9" s="117" t="s">
        <v>103</v>
      </c>
      <c r="H9" s="118" t="s">
        <v>120</v>
      </c>
      <c r="I9" s="118" t="s">
        <v>112</v>
      </c>
      <c r="J9" s="118" t="s">
        <v>121</v>
      </c>
      <c r="K9" s="120" t="s">
        <v>122</v>
      </c>
      <c r="L9" s="120" t="s">
        <v>120</v>
      </c>
      <c r="M9" s="120" t="s">
        <v>102</v>
      </c>
      <c r="N9" s="120" t="s">
        <v>104</v>
      </c>
      <c r="O9" s="120" t="s">
        <v>96</v>
      </c>
      <c r="P9" s="120" t="s">
        <v>123</v>
      </c>
      <c r="Q9" s="116" t="s">
        <v>118</v>
      </c>
    </row>
    <row r="10" spans="2:17" ht="12.75" customHeight="1">
      <c r="B10" s="116" t="s">
        <v>113</v>
      </c>
      <c r="C10" s="275"/>
      <c r="D10" s="117" t="s">
        <v>110</v>
      </c>
      <c r="E10" s="117" t="s">
        <v>115</v>
      </c>
      <c r="F10" s="117" t="s">
        <v>98</v>
      </c>
      <c r="G10" s="117" t="s">
        <v>124</v>
      </c>
      <c r="H10" s="118" t="s">
        <v>102</v>
      </c>
      <c r="I10" s="118" t="s">
        <v>96</v>
      </c>
      <c r="J10" s="118" t="s">
        <v>100</v>
      </c>
      <c r="K10" s="120" t="s">
        <v>113</v>
      </c>
      <c r="L10" s="120" t="s">
        <v>112</v>
      </c>
      <c r="M10" s="120" t="s">
        <v>107</v>
      </c>
      <c r="N10" s="120" t="s">
        <v>125</v>
      </c>
      <c r="O10" s="120" t="s">
        <v>104</v>
      </c>
      <c r="P10" s="120" t="s">
        <v>103</v>
      </c>
      <c r="Q10" s="116" t="s">
        <v>119</v>
      </c>
    </row>
    <row r="11" spans="2:17" ht="12.75" customHeight="1">
      <c r="B11" s="116" t="s">
        <v>112</v>
      </c>
      <c r="C11" s="276" t="s">
        <v>126</v>
      </c>
      <c r="D11" s="117" t="s">
        <v>113</v>
      </c>
      <c r="E11" s="117" t="s">
        <v>121</v>
      </c>
      <c r="F11" s="117" t="s">
        <v>106</v>
      </c>
      <c r="G11" s="117" t="s">
        <v>125</v>
      </c>
      <c r="H11" s="118" t="s">
        <v>107</v>
      </c>
      <c r="I11" s="118" t="s">
        <v>110</v>
      </c>
      <c r="J11" s="118" t="s">
        <v>102</v>
      </c>
      <c r="K11" s="120" t="s">
        <v>107</v>
      </c>
      <c r="L11" s="120" t="s">
        <v>110</v>
      </c>
      <c r="M11" s="120" t="s">
        <v>115</v>
      </c>
      <c r="N11" s="120" t="s">
        <v>103</v>
      </c>
      <c r="O11" s="120" t="s">
        <v>103</v>
      </c>
      <c r="P11" s="120" t="s">
        <v>107</v>
      </c>
      <c r="Q11" s="116"/>
    </row>
    <row r="12" spans="2:17" ht="12.75" customHeight="1">
      <c r="B12" s="116"/>
      <c r="C12" s="276"/>
      <c r="D12" s="117" t="s">
        <v>122</v>
      </c>
      <c r="E12" s="117" t="s">
        <v>104</v>
      </c>
      <c r="F12" s="117" t="s">
        <v>104</v>
      </c>
      <c r="G12" s="117" t="s">
        <v>102</v>
      </c>
      <c r="H12" s="118" t="s">
        <v>127</v>
      </c>
      <c r="I12" s="118" t="s">
        <v>113</v>
      </c>
      <c r="J12" s="118" t="s">
        <v>128</v>
      </c>
      <c r="K12" s="120" t="s">
        <v>115</v>
      </c>
      <c r="L12" s="120" t="s">
        <v>112</v>
      </c>
      <c r="M12" s="120" t="s">
        <v>113</v>
      </c>
      <c r="N12" s="120"/>
      <c r="O12" s="120" t="s">
        <v>118</v>
      </c>
      <c r="P12" s="122" t="s">
        <v>103</v>
      </c>
      <c r="Q12" s="116"/>
    </row>
    <row r="13" spans="2:17" ht="13.5" customHeight="1">
      <c r="B13" s="116"/>
      <c r="C13" s="276"/>
      <c r="D13" s="117" t="s">
        <v>125</v>
      </c>
      <c r="E13" s="117"/>
      <c r="F13" s="117" t="s">
        <v>129</v>
      </c>
      <c r="G13" s="117" t="s">
        <v>124</v>
      </c>
      <c r="H13" s="118" t="s">
        <v>112</v>
      </c>
      <c r="I13" s="118" t="s">
        <v>127</v>
      </c>
      <c r="J13" s="118" t="s">
        <v>127</v>
      </c>
      <c r="K13" s="120" t="s">
        <v>121</v>
      </c>
      <c r="L13" s="120" t="s">
        <v>127</v>
      </c>
      <c r="M13" s="120" t="s">
        <v>127</v>
      </c>
      <c r="N13" s="120"/>
      <c r="O13" s="120"/>
      <c r="P13" s="122"/>
      <c r="Q13" s="116"/>
    </row>
    <row r="14" spans="2:17" ht="13.5" customHeight="1">
      <c r="B14" s="123"/>
      <c r="C14" s="276"/>
      <c r="D14" s="124" t="s">
        <v>103</v>
      </c>
      <c r="E14" s="124"/>
      <c r="F14" s="124"/>
      <c r="G14" s="124"/>
      <c r="H14" s="125"/>
      <c r="I14" s="125" t="s">
        <v>103</v>
      </c>
      <c r="J14" s="125" t="s">
        <v>112</v>
      </c>
      <c r="K14" s="126"/>
      <c r="L14" s="127"/>
      <c r="M14" s="127" t="s">
        <v>103</v>
      </c>
      <c r="N14" s="127"/>
      <c r="O14" s="127"/>
      <c r="P14" s="126"/>
      <c r="Q14" s="123"/>
    </row>
    <row r="15" spans="2:17">
      <c r="B15" s="277" t="s">
        <v>130</v>
      </c>
      <c r="C15" s="277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7"/>
    </row>
    <row r="16" spans="2:17" ht="14.25">
      <c r="B16" s="128" t="s">
        <v>12</v>
      </c>
      <c r="C16" s="129" t="s">
        <v>134</v>
      </c>
      <c r="D16" s="130">
        <v>17</v>
      </c>
      <c r="E16" s="130">
        <v>17</v>
      </c>
      <c r="F16" s="130">
        <v>14</v>
      </c>
      <c r="G16" s="130">
        <v>17</v>
      </c>
      <c r="H16" s="130"/>
      <c r="I16" s="130"/>
      <c r="J16" s="130"/>
      <c r="K16" s="130"/>
      <c r="L16" s="130"/>
      <c r="M16" s="130"/>
      <c r="N16" s="130"/>
      <c r="O16" s="130"/>
      <c r="P16" s="130"/>
      <c r="Q16" s="131">
        <f t="shared" ref="Q16:Q40" si="0">SUM(D16:P16)</f>
        <v>65</v>
      </c>
    </row>
    <row r="17" spans="2:19" ht="14.25">
      <c r="B17" s="128" t="s">
        <v>13</v>
      </c>
      <c r="C17" s="129" t="s">
        <v>132</v>
      </c>
      <c r="D17" s="130">
        <v>16</v>
      </c>
      <c r="E17" s="130">
        <v>16</v>
      </c>
      <c r="F17" s="130">
        <v>17</v>
      </c>
      <c r="G17" s="130">
        <v>15</v>
      </c>
      <c r="H17" s="130"/>
      <c r="I17" s="130"/>
      <c r="J17" s="130"/>
      <c r="K17" s="130"/>
      <c r="L17" s="130"/>
      <c r="M17" s="130"/>
      <c r="N17" s="130"/>
      <c r="O17" s="130"/>
      <c r="P17" s="130"/>
      <c r="Q17" s="131">
        <f t="shared" si="0"/>
        <v>64</v>
      </c>
      <c r="S17" s="132"/>
    </row>
    <row r="18" spans="2:19" ht="14.25">
      <c r="B18" s="128" t="s">
        <v>133</v>
      </c>
      <c r="C18" s="129" t="s">
        <v>135</v>
      </c>
      <c r="D18" s="130">
        <v>13</v>
      </c>
      <c r="E18" s="130">
        <v>18</v>
      </c>
      <c r="F18" s="130">
        <v>16</v>
      </c>
      <c r="G18" s="130">
        <v>16</v>
      </c>
      <c r="H18" s="130"/>
      <c r="I18" s="130"/>
      <c r="J18" s="130"/>
      <c r="K18" s="130"/>
      <c r="L18" s="130"/>
      <c r="M18" s="130"/>
      <c r="N18" s="130"/>
      <c r="O18" s="130"/>
      <c r="P18" s="130"/>
      <c r="Q18" s="131">
        <f t="shared" si="0"/>
        <v>63</v>
      </c>
    </row>
    <row r="19" spans="2:19" ht="14.25">
      <c r="B19" s="128" t="s">
        <v>15</v>
      </c>
      <c r="C19" s="129" t="s">
        <v>131</v>
      </c>
      <c r="D19" s="130">
        <v>19</v>
      </c>
      <c r="E19" s="130">
        <v>19</v>
      </c>
      <c r="F19" s="130">
        <v>20</v>
      </c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1">
        <f t="shared" si="0"/>
        <v>58</v>
      </c>
    </row>
    <row r="20" spans="2:19" ht="14.25">
      <c r="B20" s="128" t="s">
        <v>16</v>
      </c>
      <c r="C20" s="129" t="s">
        <v>139</v>
      </c>
      <c r="D20" s="130">
        <v>18</v>
      </c>
      <c r="E20" s="130"/>
      <c r="F20" s="130">
        <v>19</v>
      </c>
      <c r="G20" s="130">
        <v>20</v>
      </c>
      <c r="H20" s="130"/>
      <c r="I20" s="130"/>
      <c r="J20" s="130"/>
      <c r="K20" s="130"/>
      <c r="L20" s="130"/>
      <c r="M20" s="130"/>
      <c r="N20" s="130"/>
      <c r="O20" s="130"/>
      <c r="P20" s="130"/>
      <c r="Q20" s="131">
        <f t="shared" si="0"/>
        <v>57</v>
      </c>
    </row>
    <row r="21" spans="2:19" ht="14.25">
      <c r="B21" s="128" t="s">
        <v>17</v>
      </c>
      <c r="C21" s="129" t="s">
        <v>138</v>
      </c>
      <c r="D21" s="130">
        <v>15</v>
      </c>
      <c r="E21" s="130">
        <v>12</v>
      </c>
      <c r="F21" s="130">
        <v>10</v>
      </c>
      <c r="G21" s="130">
        <v>13</v>
      </c>
      <c r="H21" s="130"/>
      <c r="I21" s="130"/>
      <c r="J21" s="130"/>
      <c r="K21" s="130"/>
      <c r="L21" s="130"/>
      <c r="M21" s="130"/>
      <c r="N21" s="130"/>
      <c r="O21" s="130"/>
      <c r="P21" s="130"/>
      <c r="Q21" s="131">
        <f t="shared" si="0"/>
        <v>50</v>
      </c>
    </row>
    <row r="22" spans="2:19" ht="14.25">
      <c r="B22" s="123" t="s">
        <v>137</v>
      </c>
      <c r="C22" s="129" t="s">
        <v>72</v>
      </c>
      <c r="D22" s="130">
        <v>14</v>
      </c>
      <c r="E22" s="130">
        <v>15</v>
      </c>
      <c r="F22" s="130">
        <v>18</v>
      </c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1">
        <f t="shared" si="0"/>
        <v>47</v>
      </c>
    </row>
    <row r="23" spans="2:19" ht="14.25">
      <c r="B23" s="123" t="s">
        <v>19</v>
      </c>
      <c r="C23" s="129" t="s">
        <v>69</v>
      </c>
      <c r="D23" s="130">
        <v>9</v>
      </c>
      <c r="E23" s="130">
        <v>13</v>
      </c>
      <c r="F23" s="130">
        <v>9</v>
      </c>
      <c r="G23" s="130">
        <v>14</v>
      </c>
      <c r="H23" s="130"/>
      <c r="I23" s="130"/>
      <c r="J23" s="130"/>
      <c r="K23" s="130"/>
      <c r="L23" s="130"/>
      <c r="M23" s="130"/>
      <c r="N23" s="130"/>
      <c r="O23" s="130"/>
      <c r="P23" s="130"/>
      <c r="Q23" s="131">
        <f t="shared" si="0"/>
        <v>45</v>
      </c>
    </row>
    <row r="24" spans="2:19" ht="14.25">
      <c r="B24" s="123" t="s">
        <v>140</v>
      </c>
      <c r="C24" s="129" t="s">
        <v>143</v>
      </c>
      <c r="D24" s="130">
        <v>7</v>
      </c>
      <c r="E24" s="130">
        <v>9</v>
      </c>
      <c r="F24" s="130">
        <v>8</v>
      </c>
      <c r="G24" s="130">
        <v>18</v>
      </c>
      <c r="H24" s="130"/>
      <c r="I24" s="130"/>
      <c r="J24" s="130"/>
      <c r="K24" s="130"/>
      <c r="L24" s="130"/>
      <c r="M24" s="130"/>
      <c r="N24" s="130"/>
      <c r="O24" s="130"/>
      <c r="P24" s="130"/>
      <c r="Q24" s="131">
        <f t="shared" si="0"/>
        <v>42</v>
      </c>
    </row>
    <row r="25" spans="2:19" ht="14.25">
      <c r="B25" s="123" t="s">
        <v>21</v>
      </c>
      <c r="C25" s="129" t="s">
        <v>136</v>
      </c>
      <c r="D25" s="130">
        <v>20</v>
      </c>
      <c r="E25" s="130">
        <v>20</v>
      </c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1">
        <f t="shared" si="0"/>
        <v>40</v>
      </c>
    </row>
    <row r="26" spans="2:19" ht="14.25">
      <c r="B26" s="123" t="s">
        <v>22</v>
      </c>
      <c r="C26" s="133" t="s">
        <v>141</v>
      </c>
      <c r="D26" s="130">
        <v>10</v>
      </c>
      <c r="E26" s="130">
        <v>11</v>
      </c>
      <c r="F26" s="130">
        <v>12</v>
      </c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1">
        <f t="shared" si="0"/>
        <v>33</v>
      </c>
    </row>
    <row r="27" spans="2:19" ht="14.25">
      <c r="B27" s="123" t="s">
        <v>23</v>
      </c>
      <c r="C27" s="129" t="s">
        <v>145</v>
      </c>
      <c r="D27" s="130">
        <v>6</v>
      </c>
      <c r="E27" s="130">
        <v>7</v>
      </c>
      <c r="F27" s="130">
        <v>7</v>
      </c>
      <c r="G27" s="130">
        <v>11</v>
      </c>
      <c r="H27" s="130"/>
      <c r="I27" s="130"/>
      <c r="J27" s="130"/>
      <c r="K27" s="130"/>
      <c r="L27" s="130"/>
      <c r="M27" s="130"/>
      <c r="N27" s="130"/>
      <c r="O27" s="130"/>
      <c r="P27" s="130"/>
      <c r="Q27" s="131">
        <f t="shared" si="0"/>
        <v>31</v>
      </c>
    </row>
    <row r="28" spans="2:19" ht="14.25">
      <c r="B28" s="123" t="s">
        <v>24</v>
      </c>
      <c r="C28" s="129" t="s">
        <v>142</v>
      </c>
      <c r="D28" s="130"/>
      <c r="E28" s="130">
        <v>14</v>
      </c>
      <c r="F28" s="130">
        <v>15</v>
      </c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1">
        <f t="shared" si="0"/>
        <v>29</v>
      </c>
    </row>
    <row r="29" spans="2:19" ht="14.25">
      <c r="B29" s="123" t="s">
        <v>25</v>
      </c>
      <c r="C29" s="129" t="s">
        <v>146</v>
      </c>
      <c r="D29" s="130">
        <v>5</v>
      </c>
      <c r="E29" s="130">
        <v>4</v>
      </c>
      <c r="F29" s="130">
        <v>6</v>
      </c>
      <c r="G29" s="130">
        <v>10</v>
      </c>
      <c r="H29" s="130"/>
      <c r="I29" s="130"/>
      <c r="J29" s="130"/>
      <c r="K29" s="130"/>
      <c r="L29" s="130"/>
      <c r="M29" s="130"/>
      <c r="N29" s="130"/>
      <c r="O29" s="130"/>
      <c r="P29" s="130"/>
      <c r="Q29" s="131">
        <f t="shared" si="0"/>
        <v>25</v>
      </c>
    </row>
    <row r="30" spans="2:19" ht="14.25">
      <c r="B30" s="123" t="s">
        <v>26</v>
      </c>
      <c r="C30" s="129" t="s">
        <v>77</v>
      </c>
      <c r="D30" s="130"/>
      <c r="E30" s="130"/>
      <c r="F30" s="130">
        <v>11</v>
      </c>
      <c r="G30" s="130">
        <v>12</v>
      </c>
      <c r="H30" s="130"/>
      <c r="I30" s="130"/>
      <c r="J30" s="130"/>
      <c r="K30" s="130"/>
      <c r="L30" s="130"/>
      <c r="M30" s="130"/>
      <c r="N30" s="130"/>
      <c r="O30" s="130"/>
      <c r="P30" s="130"/>
      <c r="Q30" s="131">
        <f t="shared" si="0"/>
        <v>23</v>
      </c>
    </row>
    <row r="31" spans="2:19" ht="14.25">
      <c r="B31" s="123" t="s">
        <v>27</v>
      </c>
      <c r="C31" s="129" t="s">
        <v>144</v>
      </c>
      <c r="D31" s="130">
        <v>11</v>
      </c>
      <c r="E31" s="130">
        <v>10</v>
      </c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1">
        <f t="shared" si="0"/>
        <v>21</v>
      </c>
    </row>
    <row r="32" spans="2:19" ht="14.25">
      <c r="B32" s="123" t="s">
        <v>28</v>
      </c>
      <c r="C32" s="133" t="s">
        <v>230</v>
      </c>
      <c r="D32" s="130"/>
      <c r="E32" s="130"/>
      <c r="F32" s="130"/>
      <c r="G32" s="130">
        <v>19</v>
      </c>
      <c r="H32" s="130"/>
      <c r="I32" s="130"/>
      <c r="J32" s="130"/>
      <c r="K32" s="130"/>
      <c r="L32" s="130"/>
      <c r="M32" s="130"/>
      <c r="N32" s="130"/>
      <c r="O32" s="130"/>
      <c r="P32" s="130"/>
      <c r="Q32" s="131">
        <f t="shared" si="0"/>
        <v>19</v>
      </c>
    </row>
    <row r="33" spans="2:17" ht="14.25">
      <c r="B33" s="123" t="s">
        <v>149</v>
      </c>
      <c r="C33" s="129" t="s">
        <v>147</v>
      </c>
      <c r="D33" s="130"/>
      <c r="E33" s="130"/>
      <c r="F33" s="130">
        <v>13</v>
      </c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1">
        <f t="shared" si="0"/>
        <v>13</v>
      </c>
    </row>
    <row r="34" spans="2:17" ht="14.25">
      <c r="B34" s="123" t="s">
        <v>30</v>
      </c>
      <c r="C34" s="134" t="s">
        <v>148</v>
      </c>
      <c r="D34" s="130">
        <v>12</v>
      </c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1">
        <f t="shared" si="0"/>
        <v>12</v>
      </c>
    </row>
    <row r="35" spans="2:17" ht="14.25">
      <c r="B35" s="123" t="s">
        <v>31</v>
      </c>
      <c r="C35" s="149" t="s">
        <v>232</v>
      </c>
      <c r="D35" s="130"/>
      <c r="E35" s="130"/>
      <c r="F35" s="130"/>
      <c r="G35" s="130">
        <v>9</v>
      </c>
      <c r="H35" s="130"/>
      <c r="I35" s="130"/>
      <c r="J35" s="130"/>
      <c r="K35" s="130"/>
      <c r="L35" s="130"/>
      <c r="M35" s="130"/>
      <c r="N35" s="130"/>
      <c r="O35" s="130"/>
      <c r="P35" s="130"/>
      <c r="Q35" s="131">
        <f t="shared" si="0"/>
        <v>9</v>
      </c>
    </row>
    <row r="36" spans="2:17" ht="14.25">
      <c r="B36" s="123" t="s">
        <v>152</v>
      </c>
      <c r="C36" s="129" t="s">
        <v>150</v>
      </c>
      <c r="D36" s="130"/>
      <c r="E36" s="130">
        <v>8</v>
      </c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1">
        <f t="shared" si="0"/>
        <v>8</v>
      </c>
    </row>
    <row r="37" spans="2:17" ht="14.25">
      <c r="B37" s="123" t="s">
        <v>154</v>
      </c>
      <c r="C37" s="129" t="s">
        <v>151</v>
      </c>
      <c r="D37" s="130">
        <v>8</v>
      </c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1">
        <f t="shared" si="0"/>
        <v>8</v>
      </c>
    </row>
    <row r="38" spans="2:17" ht="14.25">
      <c r="B38" s="123" t="s">
        <v>156</v>
      </c>
      <c r="C38" s="129" t="s">
        <v>153</v>
      </c>
      <c r="D38" s="130"/>
      <c r="E38" s="130">
        <v>6</v>
      </c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1">
        <f t="shared" si="0"/>
        <v>6</v>
      </c>
    </row>
    <row r="39" spans="2:17" ht="14.25">
      <c r="B39" s="123" t="s">
        <v>177</v>
      </c>
      <c r="C39" s="129" t="s">
        <v>155</v>
      </c>
      <c r="D39" s="130"/>
      <c r="E39" s="130">
        <v>5</v>
      </c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1">
        <f t="shared" si="0"/>
        <v>5</v>
      </c>
    </row>
    <row r="40" spans="2:17" ht="14.25">
      <c r="B40" s="123" t="s">
        <v>231</v>
      </c>
      <c r="C40" s="133" t="s">
        <v>157</v>
      </c>
      <c r="D40" s="130"/>
      <c r="E40" s="130">
        <v>3</v>
      </c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1">
        <f t="shared" si="0"/>
        <v>3</v>
      </c>
    </row>
    <row r="41" spans="2:17">
      <c r="B41" s="279" t="s">
        <v>158</v>
      </c>
      <c r="C41" s="279"/>
      <c r="D41" s="280"/>
      <c r="E41" s="280"/>
      <c r="F41" s="280"/>
      <c r="G41" s="280"/>
      <c r="H41" s="280"/>
      <c r="I41" s="280"/>
      <c r="J41" s="280"/>
      <c r="K41" s="280"/>
      <c r="L41" s="280"/>
      <c r="M41" s="280"/>
      <c r="N41" s="280"/>
      <c r="O41" s="280"/>
      <c r="P41" s="280"/>
      <c r="Q41" s="279"/>
    </row>
    <row r="42" spans="2:17" ht="14.25">
      <c r="B42" s="128" t="s">
        <v>159</v>
      </c>
      <c r="C42" s="135" t="s">
        <v>160</v>
      </c>
      <c r="D42" s="130">
        <v>19</v>
      </c>
      <c r="E42" s="130">
        <v>18</v>
      </c>
      <c r="F42" s="130">
        <v>19</v>
      </c>
      <c r="G42" s="130">
        <v>17</v>
      </c>
      <c r="H42" s="130"/>
      <c r="I42" s="130"/>
      <c r="J42" s="130"/>
      <c r="K42" s="130"/>
      <c r="L42" s="130"/>
      <c r="M42" s="130"/>
      <c r="N42" s="130"/>
      <c r="O42" s="130"/>
      <c r="P42" s="130"/>
      <c r="Q42" s="131">
        <f t="shared" ref="Q42:Q67" si="1">SUM(D42:P42)</f>
        <v>73</v>
      </c>
    </row>
    <row r="43" spans="2:17" ht="14.25">
      <c r="B43" s="128" t="s">
        <v>13</v>
      </c>
      <c r="C43" s="135" t="s">
        <v>213</v>
      </c>
      <c r="D43" s="130">
        <v>20</v>
      </c>
      <c r="E43" s="130">
        <v>14</v>
      </c>
      <c r="F43" s="130">
        <v>16</v>
      </c>
      <c r="G43" s="130">
        <v>18</v>
      </c>
      <c r="H43" s="130"/>
      <c r="I43" s="130"/>
      <c r="J43" s="130"/>
      <c r="K43" s="130"/>
      <c r="L43" s="130"/>
      <c r="M43" s="130"/>
      <c r="N43" s="130"/>
      <c r="O43" s="130"/>
      <c r="P43" s="130"/>
      <c r="Q43" s="131">
        <f t="shared" si="1"/>
        <v>68</v>
      </c>
    </row>
    <row r="44" spans="2:17" ht="14.25">
      <c r="B44" s="128" t="s">
        <v>14</v>
      </c>
      <c r="C44" s="135" t="s">
        <v>145</v>
      </c>
      <c r="D44" s="130">
        <v>18</v>
      </c>
      <c r="E44" s="130">
        <v>10</v>
      </c>
      <c r="F44" s="130">
        <v>13</v>
      </c>
      <c r="G44" s="130">
        <v>19</v>
      </c>
      <c r="H44" s="130"/>
      <c r="I44" s="130"/>
      <c r="J44" s="130"/>
      <c r="K44" s="130"/>
      <c r="L44" s="130"/>
      <c r="M44" s="130"/>
      <c r="N44" s="130"/>
      <c r="O44" s="130"/>
      <c r="P44" s="130"/>
      <c r="Q44" s="131">
        <f t="shared" si="1"/>
        <v>60</v>
      </c>
    </row>
    <row r="45" spans="2:17" ht="14.25">
      <c r="B45" s="123" t="s">
        <v>15</v>
      </c>
      <c r="C45" s="129" t="s">
        <v>135</v>
      </c>
      <c r="D45" s="130"/>
      <c r="E45" s="130">
        <v>17</v>
      </c>
      <c r="F45" s="130">
        <v>20</v>
      </c>
      <c r="G45" s="130">
        <v>20</v>
      </c>
      <c r="H45" s="130"/>
      <c r="I45" s="130"/>
      <c r="J45" s="130"/>
      <c r="K45" s="130"/>
      <c r="L45" s="130"/>
      <c r="M45" s="130"/>
      <c r="N45" s="130"/>
      <c r="O45" s="130"/>
      <c r="P45" s="130"/>
      <c r="Q45" s="131">
        <f t="shared" si="1"/>
        <v>57</v>
      </c>
    </row>
    <row r="46" spans="2:17" ht="14.25">
      <c r="B46" s="123" t="s">
        <v>16</v>
      </c>
      <c r="C46" s="129" t="s">
        <v>233</v>
      </c>
      <c r="D46" s="130">
        <v>16</v>
      </c>
      <c r="E46" s="130">
        <v>13</v>
      </c>
      <c r="F46" s="130">
        <v>11</v>
      </c>
      <c r="G46" s="130">
        <v>15</v>
      </c>
      <c r="H46" s="130"/>
      <c r="I46" s="130"/>
      <c r="J46" s="130"/>
      <c r="K46" s="130"/>
      <c r="L46" s="130"/>
      <c r="M46" s="130"/>
      <c r="N46" s="130"/>
      <c r="O46" s="130"/>
      <c r="P46" s="130"/>
      <c r="Q46" s="131">
        <f t="shared" si="1"/>
        <v>55</v>
      </c>
    </row>
    <row r="47" spans="2:17" ht="14.25">
      <c r="B47" s="123" t="s">
        <v>17</v>
      </c>
      <c r="C47" s="129" t="s">
        <v>131</v>
      </c>
      <c r="D47" s="130">
        <v>17</v>
      </c>
      <c r="E47" s="130">
        <v>19</v>
      </c>
      <c r="F47" s="130">
        <v>18</v>
      </c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1">
        <f t="shared" si="1"/>
        <v>54</v>
      </c>
    </row>
    <row r="48" spans="2:17" ht="14.25">
      <c r="B48" s="123" t="s">
        <v>18</v>
      </c>
      <c r="C48" s="129" t="s">
        <v>163</v>
      </c>
      <c r="D48" s="130">
        <v>15</v>
      </c>
      <c r="E48" s="130">
        <v>11</v>
      </c>
      <c r="F48" s="130">
        <v>10</v>
      </c>
      <c r="G48" s="130">
        <v>14</v>
      </c>
      <c r="H48" s="130"/>
      <c r="I48" s="130"/>
      <c r="J48" s="130"/>
      <c r="K48" s="130"/>
      <c r="L48" s="130"/>
      <c r="M48" s="130"/>
      <c r="N48" s="130"/>
      <c r="O48" s="130"/>
      <c r="P48" s="130"/>
      <c r="Q48" s="131">
        <f t="shared" si="1"/>
        <v>50</v>
      </c>
    </row>
    <row r="49" spans="2:17" ht="14.25">
      <c r="B49" s="123" t="s">
        <v>162</v>
      </c>
      <c r="C49" s="129" t="s">
        <v>134</v>
      </c>
      <c r="D49" s="130">
        <v>10</v>
      </c>
      <c r="E49" s="130">
        <v>12</v>
      </c>
      <c r="F49" s="130">
        <v>15</v>
      </c>
      <c r="G49" s="130">
        <v>11</v>
      </c>
      <c r="H49" s="130"/>
      <c r="I49" s="130"/>
      <c r="J49" s="130"/>
      <c r="K49" s="130"/>
      <c r="L49" s="130"/>
      <c r="M49" s="130"/>
      <c r="N49" s="130"/>
      <c r="O49" s="130"/>
      <c r="P49" s="130"/>
      <c r="Q49" s="131">
        <f t="shared" si="1"/>
        <v>48</v>
      </c>
    </row>
    <row r="50" spans="2:17" ht="14.25">
      <c r="B50" s="123" t="s">
        <v>20</v>
      </c>
      <c r="C50" s="129" t="s">
        <v>161</v>
      </c>
      <c r="D50" s="130"/>
      <c r="E50" s="130">
        <v>20</v>
      </c>
      <c r="F50" s="130">
        <v>17</v>
      </c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1">
        <f t="shared" si="1"/>
        <v>37</v>
      </c>
    </row>
    <row r="51" spans="2:17" ht="14.25">
      <c r="B51" s="123" t="s">
        <v>21</v>
      </c>
      <c r="C51" s="129" t="s">
        <v>167</v>
      </c>
      <c r="D51" s="130">
        <v>13</v>
      </c>
      <c r="E51" s="130">
        <v>4</v>
      </c>
      <c r="F51" s="130">
        <v>4</v>
      </c>
      <c r="G51" s="130">
        <v>16</v>
      </c>
      <c r="H51" s="130"/>
      <c r="I51" s="130"/>
      <c r="J51" s="130"/>
      <c r="K51" s="130"/>
      <c r="L51" s="130"/>
      <c r="M51" s="130"/>
      <c r="N51" s="130"/>
      <c r="O51" s="130"/>
      <c r="P51" s="130"/>
      <c r="Q51" s="131">
        <f t="shared" si="1"/>
        <v>37</v>
      </c>
    </row>
    <row r="52" spans="2:17" ht="14.25">
      <c r="B52" s="123" t="s">
        <v>22</v>
      </c>
      <c r="C52" s="129" t="s">
        <v>139</v>
      </c>
      <c r="D52" s="130"/>
      <c r="E52" s="130">
        <v>15</v>
      </c>
      <c r="F52" s="130">
        <v>7</v>
      </c>
      <c r="G52" s="130">
        <v>13</v>
      </c>
      <c r="H52" s="130"/>
      <c r="I52" s="130"/>
      <c r="J52" s="130"/>
      <c r="K52" s="130"/>
      <c r="L52" s="130"/>
      <c r="M52" s="130"/>
      <c r="N52" s="130"/>
      <c r="O52" s="130"/>
      <c r="P52" s="130"/>
      <c r="Q52" s="131">
        <f t="shared" si="1"/>
        <v>35</v>
      </c>
    </row>
    <row r="53" spans="2:17" ht="14.25">
      <c r="B53" s="123" t="s">
        <v>23</v>
      </c>
      <c r="C53" s="129" t="s">
        <v>164</v>
      </c>
      <c r="D53" s="130">
        <v>14</v>
      </c>
      <c r="E53" s="130">
        <v>7</v>
      </c>
      <c r="F53" s="130">
        <v>6</v>
      </c>
      <c r="G53" s="130">
        <v>6</v>
      </c>
      <c r="H53" s="130"/>
      <c r="I53" s="130"/>
      <c r="J53" s="130"/>
      <c r="K53" s="130"/>
      <c r="L53" s="130"/>
      <c r="M53" s="130"/>
      <c r="N53" s="130"/>
      <c r="O53" s="130"/>
      <c r="P53" s="130"/>
      <c r="Q53" s="131">
        <f t="shared" si="1"/>
        <v>33</v>
      </c>
    </row>
    <row r="54" spans="2:17" ht="14.25">
      <c r="B54" s="123" t="s">
        <v>24</v>
      </c>
      <c r="C54" s="129" t="s">
        <v>165</v>
      </c>
      <c r="D54" s="130"/>
      <c r="E54" s="130">
        <v>16</v>
      </c>
      <c r="F54" s="130">
        <v>9</v>
      </c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1">
        <f t="shared" si="1"/>
        <v>25</v>
      </c>
    </row>
    <row r="55" spans="2:17" ht="14.25">
      <c r="B55" s="123" t="s">
        <v>25</v>
      </c>
      <c r="C55" s="129" t="s">
        <v>169</v>
      </c>
      <c r="D55" s="130">
        <v>11</v>
      </c>
      <c r="E55" s="130"/>
      <c r="F55" s="130">
        <v>5</v>
      </c>
      <c r="G55" s="130">
        <v>9</v>
      </c>
      <c r="H55" s="130"/>
      <c r="I55" s="130"/>
      <c r="J55" s="130"/>
      <c r="K55" s="130"/>
      <c r="L55" s="130"/>
      <c r="M55" s="130"/>
      <c r="N55" s="130"/>
      <c r="O55" s="130"/>
      <c r="P55" s="130"/>
      <c r="Q55" s="131">
        <f t="shared" si="1"/>
        <v>25</v>
      </c>
    </row>
    <row r="56" spans="2:17" ht="15.75" customHeight="1">
      <c r="B56" s="123" t="s">
        <v>26</v>
      </c>
      <c r="C56" s="129" t="s">
        <v>166</v>
      </c>
      <c r="D56" s="130"/>
      <c r="E56" s="130">
        <v>9</v>
      </c>
      <c r="F56" s="130">
        <v>14</v>
      </c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1">
        <f t="shared" si="1"/>
        <v>23</v>
      </c>
    </row>
    <row r="57" spans="2:17" ht="14.25">
      <c r="B57" s="123" t="s">
        <v>27</v>
      </c>
      <c r="C57" s="129" t="s">
        <v>170</v>
      </c>
      <c r="D57" s="130">
        <v>9</v>
      </c>
      <c r="E57" s="130">
        <v>1</v>
      </c>
      <c r="F57" s="130">
        <v>3</v>
      </c>
      <c r="G57" s="130">
        <v>10</v>
      </c>
      <c r="H57" s="130"/>
      <c r="I57" s="130"/>
      <c r="J57" s="130"/>
      <c r="K57" s="130"/>
      <c r="L57" s="130"/>
      <c r="M57" s="130"/>
      <c r="N57" s="130"/>
      <c r="O57" s="130"/>
      <c r="P57" s="130"/>
      <c r="Q57" s="131">
        <f t="shared" si="1"/>
        <v>23</v>
      </c>
    </row>
    <row r="58" spans="2:17" ht="14.25">
      <c r="B58" s="123" t="s">
        <v>28</v>
      </c>
      <c r="C58" s="129" t="s">
        <v>168</v>
      </c>
      <c r="D58" s="130"/>
      <c r="E58" s="130">
        <v>8</v>
      </c>
      <c r="F58" s="130">
        <v>12</v>
      </c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1">
        <f t="shared" si="1"/>
        <v>20</v>
      </c>
    </row>
    <row r="59" spans="2:17" ht="14.25">
      <c r="B59" s="123" t="s">
        <v>29</v>
      </c>
      <c r="C59" s="129" t="s">
        <v>69</v>
      </c>
      <c r="D59" s="130"/>
      <c r="E59" s="130">
        <v>6</v>
      </c>
      <c r="F59" s="130"/>
      <c r="G59" s="130">
        <v>8</v>
      </c>
      <c r="H59" s="130"/>
      <c r="I59" s="130"/>
      <c r="J59" s="130"/>
      <c r="K59" s="130"/>
      <c r="L59" s="130"/>
      <c r="M59" s="130"/>
      <c r="N59" s="130"/>
      <c r="O59" s="130"/>
      <c r="P59" s="130"/>
      <c r="Q59" s="131">
        <f t="shared" si="1"/>
        <v>14</v>
      </c>
    </row>
    <row r="60" spans="2:17" ht="14.25">
      <c r="B60" s="123" t="s">
        <v>30</v>
      </c>
      <c r="C60" s="129" t="s">
        <v>171</v>
      </c>
      <c r="D60" s="130">
        <v>12</v>
      </c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1">
        <f t="shared" si="1"/>
        <v>12</v>
      </c>
    </row>
    <row r="61" spans="2:17" ht="14.25">
      <c r="B61" s="123" t="s">
        <v>31</v>
      </c>
      <c r="C61" s="129" t="s">
        <v>234</v>
      </c>
      <c r="D61" s="130"/>
      <c r="E61" s="130"/>
      <c r="F61" s="130"/>
      <c r="G61" s="130">
        <v>12</v>
      </c>
      <c r="H61" s="130"/>
      <c r="I61" s="130"/>
      <c r="J61" s="130"/>
      <c r="K61" s="130"/>
      <c r="L61" s="130"/>
      <c r="M61" s="130"/>
      <c r="N61" s="130"/>
      <c r="O61" s="130"/>
      <c r="P61" s="130"/>
      <c r="Q61" s="131">
        <f t="shared" si="1"/>
        <v>12</v>
      </c>
    </row>
    <row r="62" spans="2:17" ht="14.25">
      <c r="B62" s="123" t="s">
        <v>32</v>
      </c>
      <c r="C62" s="129" t="s">
        <v>172</v>
      </c>
      <c r="D62" s="130">
        <v>8</v>
      </c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>
        <f t="shared" si="1"/>
        <v>8</v>
      </c>
    </row>
    <row r="63" spans="2:17" ht="14.25">
      <c r="B63" s="123" t="s">
        <v>174</v>
      </c>
      <c r="C63" s="129" t="s">
        <v>77</v>
      </c>
      <c r="D63" s="130"/>
      <c r="E63" s="130" t="s">
        <v>173</v>
      </c>
      <c r="F63" s="130">
        <v>8</v>
      </c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1">
        <f t="shared" si="1"/>
        <v>8</v>
      </c>
    </row>
    <row r="64" spans="2:17" ht="14.25">
      <c r="B64" s="123" t="s">
        <v>156</v>
      </c>
      <c r="C64" s="129" t="s">
        <v>147</v>
      </c>
      <c r="D64" s="130"/>
      <c r="E64" s="130"/>
      <c r="F64" s="130"/>
      <c r="G64" s="130">
        <v>7</v>
      </c>
      <c r="H64" s="130"/>
      <c r="I64" s="130"/>
      <c r="J64" s="130"/>
      <c r="K64" s="130"/>
      <c r="L64" s="130"/>
      <c r="M64" s="130"/>
      <c r="N64" s="130"/>
      <c r="O64" s="130"/>
      <c r="P64" s="130"/>
      <c r="Q64" s="131">
        <f t="shared" si="1"/>
        <v>7</v>
      </c>
    </row>
    <row r="65" spans="1:18" ht="14.25">
      <c r="B65" s="136" t="s">
        <v>177</v>
      </c>
      <c r="C65" s="129" t="s">
        <v>175</v>
      </c>
      <c r="D65" s="130"/>
      <c r="E65" s="130">
        <v>5</v>
      </c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1">
        <f t="shared" si="1"/>
        <v>5</v>
      </c>
    </row>
    <row r="66" spans="1:18" ht="14.25">
      <c r="B66" s="136" t="s">
        <v>231</v>
      </c>
      <c r="C66" s="129" t="s">
        <v>176</v>
      </c>
      <c r="D66" s="130"/>
      <c r="E66" s="130">
        <v>3</v>
      </c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1">
        <f t="shared" si="1"/>
        <v>3</v>
      </c>
    </row>
    <row r="67" spans="1:18" ht="14.25">
      <c r="B67" s="136" t="s">
        <v>235</v>
      </c>
      <c r="C67" s="129" t="s">
        <v>178</v>
      </c>
      <c r="D67" s="130"/>
      <c r="E67" s="130">
        <v>2</v>
      </c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1">
        <f t="shared" si="1"/>
        <v>2</v>
      </c>
    </row>
    <row r="68" spans="1:18">
      <c r="B68" s="137"/>
      <c r="C68" s="138" t="s">
        <v>179</v>
      </c>
      <c r="D68" s="139" t="s">
        <v>159</v>
      </c>
      <c r="E68" s="140" t="s">
        <v>13</v>
      </c>
      <c r="F68" s="140" t="s">
        <v>14</v>
      </c>
      <c r="G68" s="140" t="s">
        <v>15</v>
      </c>
      <c r="H68" s="141" t="s">
        <v>16</v>
      </c>
      <c r="I68" s="142" t="s">
        <v>17</v>
      </c>
      <c r="J68" s="142" t="s">
        <v>18</v>
      </c>
      <c r="K68" s="142" t="s">
        <v>19</v>
      </c>
      <c r="L68" s="139" t="s">
        <v>20</v>
      </c>
      <c r="M68" s="139" t="s">
        <v>21</v>
      </c>
      <c r="N68" s="141" t="s">
        <v>180</v>
      </c>
      <c r="O68" s="143" t="s">
        <v>23</v>
      </c>
      <c r="P68" s="144" t="s">
        <v>24</v>
      </c>
      <c r="Q68" s="145"/>
    </row>
    <row r="69" spans="1:18">
      <c r="C69" s="146"/>
    </row>
    <row r="70" spans="1:18">
      <c r="B70" s="281" t="s">
        <v>181</v>
      </c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</row>
    <row r="71" spans="1:18">
      <c r="A71" s="111" t="s">
        <v>182</v>
      </c>
      <c r="B71" s="282" t="s">
        <v>173</v>
      </c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2"/>
      <c r="Q71" s="282"/>
    </row>
    <row r="72" spans="1:18" ht="15">
      <c r="B72" s="283" t="s">
        <v>183</v>
      </c>
      <c r="C72" s="283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  <c r="Q72" s="283"/>
    </row>
    <row r="73" spans="1:18">
      <c r="C73" s="284" t="s">
        <v>182</v>
      </c>
      <c r="D73" s="284"/>
      <c r="E73" s="284"/>
      <c r="F73" s="284"/>
      <c r="G73" s="284"/>
      <c r="H73" s="284"/>
      <c r="I73" s="284"/>
      <c r="J73" s="284"/>
      <c r="K73" s="284"/>
      <c r="L73" s="284"/>
      <c r="M73" s="284"/>
      <c r="N73" s="147"/>
      <c r="O73" s="147"/>
      <c r="P73" s="147"/>
    </row>
    <row r="74" spans="1:18">
      <c r="C74" s="284" t="s">
        <v>184</v>
      </c>
      <c r="D74" s="284"/>
      <c r="E74" s="284"/>
      <c r="F74" s="284"/>
      <c r="G74" s="284"/>
      <c r="H74" s="284"/>
      <c r="I74" s="284"/>
      <c r="J74" s="284"/>
      <c r="K74" s="284"/>
      <c r="L74" s="284"/>
      <c r="M74" s="284"/>
      <c r="N74" s="147"/>
      <c r="O74" s="147"/>
      <c r="P74" s="147"/>
    </row>
    <row r="75" spans="1:18">
      <c r="C75" s="111" t="s">
        <v>185</v>
      </c>
    </row>
    <row r="76" spans="1:18">
      <c r="L76" s="272"/>
      <c r="M76" s="272"/>
      <c r="N76" s="272"/>
      <c r="O76" s="272"/>
      <c r="P76" s="272"/>
      <c r="Q76" s="272"/>
    </row>
    <row r="78" spans="1:18" ht="15">
      <c r="A78" s="111" t="s">
        <v>173</v>
      </c>
      <c r="R78" s="148"/>
    </row>
    <row r="79" spans="1:18" ht="15">
      <c r="L79" s="148"/>
      <c r="M79" s="148"/>
      <c r="N79" s="148"/>
      <c r="O79" s="148"/>
      <c r="P79" s="148"/>
      <c r="Q79" s="148"/>
      <c r="R79" s="148"/>
    </row>
    <row r="80" spans="1:18" ht="15">
      <c r="L80" s="148"/>
      <c r="M80" s="148"/>
      <c r="N80" s="148"/>
      <c r="O80" s="148"/>
      <c r="P80" s="148"/>
      <c r="Q80" s="148"/>
      <c r="R80" s="148"/>
    </row>
  </sheetData>
  <sortState xmlns:xlrd2="http://schemas.microsoft.com/office/spreadsheetml/2017/richdata2" ref="C42:Q67">
    <sortCondition descending="1" ref="Q42:Q67"/>
  </sortState>
  <mergeCells count="12">
    <mergeCell ref="L76:Q76"/>
    <mergeCell ref="B2:Q2"/>
    <mergeCell ref="C4:C6"/>
    <mergeCell ref="C7:C10"/>
    <mergeCell ref="C11:C14"/>
    <mergeCell ref="B15:Q15"/>
    <mergeCell ref="B41:Q41"/>
    <mergeCell ref="B70:Q70"/>
    <mergeCell ref="B71:Q71"/>
    <mergeCell ref="B72:Q72"/>
    <mergeCell ref="C73:M73"/>
    <mergeCell ref="C74:M74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Prípravka</vt:lpstr>
      <vt:lpstr>5.členné družstvá MH</vt:lpstr>
      <vt:lpstr>Priebežné poradie prípravka</vt:lpstr>
      <vt:lpstr>Priebežné poradie 5.čl.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františek Papp</dc:creator>
  <cp:lastModifiedBy>ondrej klimo</cp:lastModifiedBy>
  <cp:revision>1</cp:revision>
  <cp:lastPrinted>2026-05-18T19:35:45Z</cp:lastPrinted>
  <dcterms:created xsi:type="dcterms:W3CDTF">2026-05-15T09:24:02Z</dcterms:created>
  <dcterms:modified xsi:type="dcterms:W3CDTF">2026-05-18T19:36:35Z</dcterms:modified>
</cp:coreProperties>
</file>