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/>
  <mc:AlternateContent xmlns:mc="http://schemas.openxmlformats.org/markup-compatibility/2006">
    <mc:Choice Requires="x15">
      <x15ac:absPath xmlns:x15ac="http://schemas.microsoft.com/office/spreadsheetml/2010/11/ac" url="/Users/karolinajurackova/Desktop/trba2026vsledky/"/>
    </mc:Choice>
  </mc:AlternateContent>
  <xr:revisionPtr revIDLastSave="0" documentId="13_ncr:1_{F8A0C082-8448-6D43-9FCD-E7DEB985CABA}" xr6:coauthVersionLast="47" xr6:coauthVersionMax="47" xr10:uidLastSave="{00000000-0000-0000-0000-000000000000}"/>
  <bookViews>
    <workbookView xWindow="0" yWindow="660" windowWidth="20740" windowHeight="10240" tabRatio="896" activeTab="3" xr2:uid="{00000000-000D-0000-FFFF-FFFF00000000}"/>
  </bookViews>
  <sheets>
    <sheet name="Prípravka" sheetId="1" r:id="rId1"/>
    <sheet name="CTIF 10 čl.družstvá 2 pokusy" sheetId="5" r:id="rId2"/>
    <sheet name="Hist." sheetId="6" r:id="rId3"/>
    <sheet name="Priebežné poradie prípravka" sheetId="7" r:id="rId4"/>
    <sheet name="CTIF priebežné" sheetId="8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luc1">[1]Lučivná!$R$25</definedName>
    <definedName name="_str1" localSheetId="3">[2]Lučivná!#REF!</definedName>
    <definedName name="_str1">[3]Lučivná!#REF!</definedName>
    <definedName name="_str2" localSheetId="3">[2]Lučivná!#REF!</definedName>
    <definedName name="_str2">[3]Lučivná!#REF!</definedName>
    <definedName name="_str3" localSheetId="3">[2]Lučivná!#REF!</definedName>
    <definedName name="_str3">[3]Lučivná!#REF!</definedName>
    <definedName name="bestk">[4]Gerlachov!$N$6</definedName>
    <definedName name="bestk1">[4]Gerlachov!$N$17</definedName>
    <definedName name="bestk2">[4]Gerlachov!$N$21</definedName>
    <definedName name="jedo" localSheetId="3">#REF!</definedName>
    <definedName name="jedo">#REF!</definedName>
    <definedName name="jedo1" localSheetId="3">#REF!</definedName>
    <definedName name="jedo1">#REF!</definedName>
    <definedName name="luc">[1]Lučivná!$R$6</definedName>
    <definedName name="sobota">[5]Sp.Sobota!$Q$6</definedName>
    <definedName name="sobota1">[5]Sp.Sobota!$Q$17</definedName>
    <definedName name="str" localSheetId="3">[2]Lučivná!#REF!</definedName>
    <definedName name="str">[3]Lučivná!#REF!</definedName>
    <definedName name="šuňml">[6]Šuňava!$Q$6</definedName>
    <definedName name="šuňml1">[6]Šuňava!$Q$29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7" l="1"/>
  <c r="Q58" i="7"/>
  <c r="Q57" i="7"/>
  <c r="Q56" i="7"/>
  <c r="Q55" i="7"/>
  <c r="Q54" i="7"/>
  <c r="Q53" i="7"/>
  <c r="Q52" i="7"/>
  <c r="Q51" i="7"/>
  <c r="Q48" i="7"/>
  <c r="Q47" i="7"/>
  <c r="Q50" i="7"/>
  <c r="Q49" i="7"/>
  <c r="Q46" i="7"/>
  <c r="Q44" i="7"/>
  <c r="Q43" i="7"/>
  <c r="Q42" i="7"/>
  <c r="Q41" i="7"/>
  <c r="Q40" i="7"/>
  <c r="Q39" i="7"/>
  <c r="Q37" i="7"/>
  <c r="Q36" i="7"/>
  <c r="Q35" i="7"/>
  <c r="Q34" i="7"/>
  <c r="Q31" i="7"/>
  <c r="Q33" i="7"/>
  <c r="Q29" i="7"/>
  <c r="Q28" i="7"/>
  <c r="Q32" i="7"/>
  <c r="Q27" i="7"/>
  <c r="Q30" i="7"/>
  <c r="Q24" i="7"/>
  <c r="Q26" i="7"/>
  <c r="Q25" i="7"/>
  <c r="Q23" i="7"/>
  <c r="Q22" i="7"/>
  <c r="Q20" i="7"/>
  <c r="Q19" i="7"/>
  <c r="Q18" i="7"/>
  <c r="Q21" i="7"/>
  <c r="Q17" i="7"/>
  <c r="I29" i="6" l="1"/>
  <c r="O21" i="6"/>
  <c r="I47" i="6"/>
  <c r="I46" i="6"/>
  <c r="I45" i="6"/>
  <c r="I44" i="6"/>
  <c r="I43" i="6"/>
  <c r="I42" i="6"/>
  <c r="I41" i="6"/>
  <c r="I28" i="6"/>
  <c r="I27" i="6"/>
  <c r="I26" i="6"/>
  <c r="I25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F11" i="1" l="1"/>
  <c r="I11" i="1"/>
  <c r="L11" i="1"/>
  <c r="F8" i="1"/>
  <c r="I8" i="1"/>
  <c r="L8" i="1"/>
  <c r="F13" i="1"/>
  <c r="I13" i="1"/>
  <c r="L13" i="1"/>
  <c r="F7" i="1"/>
  <c r="I7" i="1"/>
  <c r="L7" i="1"/>
  <c r="F17" i="1"/>
  <c r="I17" i="1"/>
  <c r="L17" i="1"/>
  <c r="F14" i="1"/>
  <c r="I14" i="1"/>
  <c r="L14" i="1"/>
  <c r="F15" i="1"/>
  <c r="I15" i="1"/>
  <c r="L15" i="1"/>
  <c r="F16" i="1"/>
  <c r="I16" i="1"/>
  <c r="L16" i="1"/>
  <c r="F12" i="1"/>
  <c r="I12" i="1"/>
  <c r="L12" i="1"/>
  <c r="F9" i="1"/>
  <c r="I9" i="1"/>
  <c r="L9" i="1"/>
  <c r="F18" i="1"/>
  <c r="I18" i="1"/>
  <c r="L18" i="1"/>
  <c r="T13" i="5" l="1"/>
  <c r="U13" i="5" s="1"/>
  <c r="P13" i="5"/>
  <c r="Q13" i="5" s="1"/>
  <c r="K13" i="5"/>
  <c r="L13" i="5" s="1"/>
  <c r="G13" i="5"/>
  <c r="H13" i="5" s="1"/>
  <c r="T14" i="5"/>
  <c r="U14" i="5" s="1"/>
  <c r="P14" i="5"/>
  <c r="Q14" i="5" s="1"/>
  <c r="K14" i="5"/>
  <c r="L14" i="5" s="1"/>
  <c r="G14" i="5"/>
  <c r="H14" i="5" s="1"/>
  <c r="T15" i="5"/>
  <c r="U15" i="5" s="1"/>
  <c r="P15" i="5"/>
  <c r="Q15" i="5" s="1"/>
  <c r="K15" i="5"/>
  <c r="L15" i="5" s="1"/>
  <c r="G15" i="5"/>
  <c r="H15" i="5" s="1"/>
  <c r="T10" i="5"/>
  <c r="U10" i="5" s="1"/>
  <c r="P10" i="5"/>
  <c r="Q10" i="5" s="1"/>
  <c r="K10" i="5"/>
  <c r="L10" i="5" s="1"/>
  <c r="G10" i="5"/>
  <c r="H10" i="5" s="1"/>
  <c r="T11" i="5"/>
  <c r="U11" i="5" s="1"/>
  <c r="P11" i="5"/>
  <c r="Q11" i="5" s="1"/>
  <c r="K11" i="5"/>
  <c r="L11" i="5" s="1"/>
  <c r="G11" i="5"/>
  <c r="H11" i="5" s="1"/>
  <c r="M11" i="5" l="1"/>
  <c r="V13" i="5"/>
  <c r="V14" i="5"/>
  <c r="V15" i="5"/>
  <c r="V10" i="5"/>
  <c r="M10" i="5"/>
  <c r="M15" i="5"/>
  <c r="M14" i="5"/>
  <c r="M13" i="5"/>
  <c r="V11" i="5"/>
  <c r="W11" i="5" l="1"/>
  <c r="W13" i="5"/>
  <c r="W14" i="5"/>
  <c r="W15" i="5"/>
  <c r="W10" i="5"/>
  <c r="X11" i="5" l="1"/>
  <c r="X15" i="5"/>
  <c r="X10" i="5"/>
  <c r="X14" i="5"/>
  <c r="X13" i="5"/>
  <c r="L24" i="1" l="1"/>
  <c r="I24" i="1"/>
  <c r="F24" i="1"/>
  <c r="L22" i="1"/>
  <c r="I22" i="1"/>
  <c r="F22" i="1"/>
  <c r="L23" i="1"/>
  <c r="I23" i="1"/>
  <c r="F23" i="1"/>
  <c r="N18" i="1"/>
  <c r="N16" i="1"/>
  <c r="N7" i="1"/>
  <c r="L10" i="1"/>
  <c r="I10" i="1"/>
  <c r="F10" i="1"/>
  <c r="N14" i="1" l="1"/>
  <c r="N11" i="1"/>
  <c r="N17" i="1"/>
  <c r="N15" i="1"/>
  <c r="N12" i="1"/>
  <c r="N23" i="1"/>
  <c r="N10" i="1"/>
  <c r="O7" i="1" s="1"/>
  <c r="N24" i="1"/>
  <c r="N8" i="1"/>
  <c r="N22" i="1"/>
  <c r="N13" i="1"/>
  <c r="N9" i="1"/>
  <c r="O22" i="1" l="1"/>
  <c r="O17" i="1"/>
  <c r="O23" i="1"/>
  <c r="O24" i="1"/>
  <c r="O13" i="1"/>
  <c r="O16" i="1"/>
  <c r="O18" i="1"/>
  <c r="O11" i="1"/>
  <c r="O9" i="1"/>
  <c r="O12" i="1"/>
  <c r="O10" i="1"/>
  <c r="O14" i="1"/>
  <c r="O15" i="1"/>
  <c r="O8" i="1"/>
</calcChain>
</file>

<file path=xl/sharedStrings.xml><?xml version="1.0" encoding="utf-8"?>
<sst xmlns="http://schemas.openxmlformats.org/spreadsheetml/2006/main" count="662" uniqueCount="290">
  <si>
    <t>Por.</t>
  </si>
  <si>
    <t>Št. číslo</t>
  </si>
  <si>
    <t>Štafeta dvojíc</t>
  </si>
  <si>
    <t>Štafeta s prekážkami</t>
  </si>
  <si>
    <t>Čas celkom</t>
  </si>
  <si>
    <t>Rozdiel</t>
  </si>
  <si>
    <t>Body</t>
  </si>
  <si>
    <t>čas</t>
  </si>
  <si>
    <t>tr. body</t>
  </si>
  <si>
    <t>spolu</t>
  </si>
  <si>
    <t>vek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</si>
  <si>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</si>
  <si>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</si>
  <si>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</si>
  <si>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</si>
  <si>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</si>
  <si>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</si>
  <si>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</si>
  <si>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</si>
  <si>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</si>
  <si>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</si>
  <si>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</si>
  <si>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</si>
  <si>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1. pokus</t>
  </si>
  <si>
    <t>2. pokus</t>
  </si>
  <si>
    <t>Požiarny útok CTIF</t>
  </si>
  <si>
    <t>Výsl. súčet bodov</t>
  </si>
  <si>
    <t>Strata</t>
  </si>
  <si>
    <t>Body POMH</t>
  </si>
  <si>
    <t>predpís. čas</t>
  </si>
  <si>
    <t xml:space="preserve">dosiah. čas </t>
  </si>
  <si>
    <t>trestné body</t>
  </si>
  <si>
    <t>dosiah. čas</t>
  </si>
  <si>
    <t>výsl. čas</t>
  </si>
  <si>
    <t>Výsled. body</t>
  </si>
  <si>
    <t>výsl. body</t>
  </si>
  <si>
    <t>Lepší pokus</t>
  </si>
  <si>
    <t>dosiah. Čas</t>
  </si>
  <si>
    <t>výsl. Body</t>
  </si>
  <si>
    <t>Štrba</t>
  </si>
  <si>
    <t>Hôrka</t>
  </si>
  <si>
    <t>Vikartovce</t>
  </si>
  <si>
    <t>Lučivná</t>
  </si>
  <si>
    <t>Štrba I</t>
  </si>
  <si>
    <t>Lučivná I</t>
  </si>
  <si>
    <t>najmladší:</t>
  </si>
  <si>
    <t>Filip Surik- Spišský Štiavnik</t>
  </si>
  <si>
    <t>Štrba II</t>
  </si>
  <si>
    <t>Spišský Štiavnik I</t>
  </si>
  <si>
    <t xml:space="preserve">Olcnava I </t>
  </si>
  <si>
    <t xml:space="preserve">Lučivná </t>
  </si>
  <si>
    <t>Spišský Štiavnik II</t>
  </si>
  <si>
    <t>Hôrka I</t>
  </si>
  <si>
    <t>Lučivná II</t>
  </si>
  <si>
    <t>Gréta Felberová- Hôrka</t>
  </si>
  <si>
    <t>Lučivná III</t>
  </si>
  <si>
    <t>Olcnava II</t>
  </si>
  <si>
    <t>Hôrka II</t>
  </si>
  <si>
    <t>Veľký Slavkov I</t>
  </si>
  <si>
    <t>x</t>
  </si>
  <si>
    <t>Rok</t>
  </si>
  <si>
    <t>Roč</t>
  </si>
  <si>
    <t>KMH - kat.chlapci</t>
  </si>
  <si>
    <t xml:space="preserve">počet </t>
  </si>
  <si>
    <t>KMH - kat.dievčatá</t>
  </si>
  <si>
    <t>Spolu</t>
  </si>
  <si>
    <t>ník</t>
  </si>
  <si>
    <t>10-členné družstvá</t>
  </si>
  <si>
    <t>druž.</t>
  </si>
  <si>
    <t>5-členné družstvá</t>
  </si>
  <si>
    <t>DHZ Gerlachov I.</t>
  </si>
  <si>
    <t>DHZ ZŠ Šuňava I.</t>
  </si>
  <si>
    <t>DHZ Gerlachov</t>
  </si>
  <si>
    <t>DHZ ZŠ Šuňava</t>
  </si>
  <si>
    <t>DHZ ZŠ Spišská Teplica</t>
  </si>
  <si>
    <t>DHZ Švábovce</t>
  </si>
  <si>
    <t>DHZ Šuňava</t>
  </si>
  <si>
    <t>DHZ Svit</t>
  </si>
  <si>
    <t>DHZ ZŠ Švábovce</t>
  </si>
  <si>
    <t>DHZ Štrba</t>
  </si>
  <si>
    <t>DHZ Vikartovce</t>
  </si>
  <si>
    <t>DHZ Tatranská Lomnica</t>
  </si>
  <si>
    <t>DHZ Nová Lesná</t>
  </si>
  <si>
    <t>DHZ ZŠŠuňava I</t>
  </si>
  <si>
    <t>Nová Lesná</t>
  </si>
  <si>
    <t>Kravany</t>
  </si>
  <si>
    <t>DHZ ZŠ Šuňava II.</t>
  </si>
  <si>
    <t>DHZ ZŠŠuňava II</t>
  </si>
  <si>
    <t>DHZ Kravany</t>
  </si>
  <si>
    <t>DHZ ZŠ Batizovce</t>
  </si>
  <si>
    <t>DHZ Lučivná</t>
  </si>
  <si>
    <t>13.</t>
  </si>
  <si>
    <t>14.</t>
  </si>
  <si>
    <t>DHZ Štrba I.</t>
  </si>
  <si>
    <t>15.</t>
  </si>
  <si>
    <t>ZK IMA Hutnícka SNV</t>
  </si>
  <si>
    <t>Ročník</t>
  </si>
  <si>
    <t>chlapci</t>
  </si>
  <si>
    <t>p.druž.</t>
  </si>
  <si>
    <t>dievčatá</t>
  </si>
  <si>
    <t>Spišské Podhradie</t>
  </si>
  <si>
    <t>Spišský Štiavnik</t>
  </si>
  <si>
    <t>Hranovnica I.</t>
  </si>
  <si>
    <t>Šuňava</t>
  </si>
  <si>
    <t>Kravany I.</t>
  </si>
  <si>
    <t>Hôrka I.</t>
  </si>
  <si>
    <t>Hôrka 3.</t>
  </si>
  <si>
    <t>V roku 2009 bol memoriál súčasťou okresného kola hry Plameń - súťažné disciplíny štafeta na 400 m a útok CTIF</t>
  </si>
  <si>
    <t>V roku 2010 pribudla disciplína štafeta hasičských dvojíc, preto sú výsledné časy vyššie</t>
  </si>
  <si>
    <t>V roku 2012 bola disciplína štafeta hasičských dvojíc opäť zrušená</t>
  </si>
  <si>
    <t>DHZ Šuňava - chlapci získali putovný pohár natrvalo v roku 2013 - víťaz 2011,2012,2013</t>
  </si>
  <si>
    <t>DHZ ZŠ Šuňava  - dievčatá získali putovný pohár natrvalo v roku 2011 - víťaz 2009,2010,2011</t>
  </si>
  <si>
    <t>Od roku 2014 sa súťaží podľa medzinárodných smerníc o večne putovný pohár</t>
  </si>
  <si>
    <t>V roku 2019 došlo k zmene názvu z Memoriál Jána Jonása a Dušana Sokola na Memoriál štrbských hasičov.</t>
  </si>
  <si>
    <t>V roku 2022 sa konal 1. ročník súťaže v kategórii detí od 3 do 8 rokov - prípravka</t>
  </si>
  <si>
    <t xml:space="preserve"> </t>
  </si>
  <si>
    <t>DHZ - kat.žiaci</t>
  </si>
  <si>
    <t>počet</t>
  </si>
  <si>
    <t>Hranovnica</t>
  </si>
  <si>
    <t>bez dievčat</t>
  </si>
  <si>
    <t>X</t>
  </si>
  <si>
    <t xml:space="preserve">Hranovnica </t>
  </si>
  <si>
    <t>Gánovce</t>
  </si>
  <si>
    <t>Hranovnica II.</t>
  </si>
  <si>
    <t>do roku 2017 a od 2023 sa od dosiahnutého času odratávali výhodové body za vek</t>
  </si>
  <si>
    <t>súťaží sa podľa hry PLAMEŇ - terče sklápacie, hadice B75 2 ks 10m, hadice C52 2x2 ks 10 m</t>
  </si>
  <si>
    <t>O. KLIMO, D.BRUTOVSKÝ</t>
  </si>
  <si>
    <t>sčítací komisári PHL</t>
  </si>
  <si>
    <t>16.</t>
  </si>
  <si>
    <t>Spišský Štiavnik I.</t>
  </si>
  <si>
    <t>Hôrka 1.</t>
  </si>
  <si>
    <t>Štrba 24.5.2026</t>
  </si>
  <si>
    <t>PODTATRANSKÁ OLYMPIÁDA  MLADÝCH HASIČOV  2026</t>
  </si>
  <si>
    <t xml:space="preserve"> PRÍPRAVKA MLADÝCH HASIČOV DO 8 ROKOV -  5. ročník</t>
  </si>
  <si>
    <t>PRÍPRAVKA</t>
  </si>
  <si>
    <t xml:space="preserve"> 7.3.</t>
  </si>
  <si>
    <t>2.5.</t>
  </si>
  <si>
    <t xml:space="preserve"> 9.5.</t>
  </si>
  <si>
    <t>16.5.</t>
  </si>
  <si>
    <t xml:space="preserve"> 23.5.</t>
  </si>
  <si>
    <t>24.5.</t>
  </si>
  <si>
    <t>20.6.</t>
  </si>
  <si>
    <t xml:space="preserve"> 27.6.</t>
  </si>
  <si>
    <t>11.7.</t>
  </si>
  <si>
    <t xml:space="preserve"> 2.8.</t>
  </si>
  <si>
    <t xml:space="preserve"> 15.8.</t>
  </si>
  <si>
    <t xml:space="preserve"> 29.8.</t>
  </si>
  <si>
    <t xml:space="preserve"> 12.9.</t>
  </si>
  <si>
    <t>V</t>
  </si>
  <si>
    <t>S</t>
  </si>
  <si>
    <t>E</t>
  </si>
  <si>
    <t>B</t>
  </si>
  <si>
    <t>L</t>
  </si>
  <si>
    <t>H</t>
  </si>
  <si>
    <t>P</t>
  </si>
  <si>
    <t>Ľ</t>
  </si>
  <si>
    <t>A</t>
  </si>
  <si>
    <t>I</t>
  </si>
  <si>
    <t>U</t>
  </si>
  <si>
    <t>O</t>
  </si>
  <si>
    <t>R</t>
  </si>
  <si>
    <t xml:space="preserve"> K</t>
  </si>
  <si>
    <t>.</t>
  </si>
  <si>
    <t xml:space="preserve"> O</t>
  </si>
  <si>
    <t xml:space="preserve">MLADÝCH </t>
  </si>
  <si>
    <t xml:space="preserve">Š </t>
  </si>
  <si>
    <t>T</t>
  </si>
  <si>
    <t>Š</t>
  </si>
  <si>
    <t>K</t>
  </si>
  <si>
    <t>Č</t>
  </si>
  <si>
    <t>Z</t>
  </si>
  <si>
    <t xml:space="preserve"> R</t>
  </si>
  <si>
    <t>N</t>
  </si>
  <si>
    <t>Ô</t>
  </si>
  <si>
    <t xml:space="preserve"> A</t>
  </si>
  <si>
    <t>Ň</t>
  </si>
  <si>
    <t>Y</t>
  </si>
  <si>
    <t xml:space="preserve"> V</t>
  </si>
  <si>
    <t>D</t>
  </si>
  <si>
    <t xml:space="preserve"> I</t>
  </si>
  <si>
    <t>HASIČOV</t>
  </si>
  <si>
    <t>Á</t>
  </si>
  <si>
    <t>C</t>
  </si>
  <si>
    <t xml:space="preserve"> Y</t>
  </si>
  <si>
    <t>É</t>
  </si>
  <si>
    <t xml:space="preserve">  </t>
  </si>
  <si>
    <t xml:space="preserve"> chlapčenské a zmiešané družstvá</t>
  </si>
  <si>
    <t xml:space="preserve">Šuňava II </t>
  </si>
  <si>
    <t xml:space="preserve"> 3.</t>
  </si>
  <si>
    <t xml:space="preserve"> Štrba I</t>
  </si>
  <si>
    <t>Spišské Bystré I</t>
  </si>
  <si>
    <t>Šuňava I</t>
  </si>
  <si>
    <t xml:space="preserve"> Spišské Bystré II</t>
  </si>
  <si>
    <t>Batizovce I</t>
  </si>
  <si>
    <t>Šuňava III</t>
  </si>
  <si>
    <t xml:space="preserve"> Hôrka II</t>
  </si>
  <si>
    <t xml:space="preserve"> 13.</t>
  </si>
  <si>
    <t xml:space="preserve"> Veľký Slavkov II</t>
  </si>
  <si>
    <t xml:space="preserve"> Lučivná II</t>
  </si>
  <si>
    <t>Nová Lesná I</t>
  </si>
  <si>
    <t>17.</t>
  </si>
  <si>
    <t xml:space="preserve"> Štrba II</t>
  </si>
  <si>
    <t>18.</t>
  </si>
  <si>
    <t>Hozelec II</t>
  </si>
  <si>
    <t>19.</t>
  </si>
  <si>
    <t>Batizovce II</t>
  </si>
  <si>
    <t>20.</t>
  </si>
  <si>
    <t xml:space="preserve">Vernár </t>
  </si>
  <si>
    <t xml:space="preserve"> 21.</t>
  </si>
  <si>
    <t>Batizovce III</t>
  </si>
  <si>
    <t xml:space="preserve"> 22.</t>
  </si>
  <si>
    <t>Hozelec I</t>
  </si>
  <si>
    <t xml:space="preserve"> 23.</t>
  </si>
  <si>
    <t>Nová Lesná II</t>
  </si>
  <si>
    <t xml:space="preserve"> 24.</t>
  </si>
  <si>
    <t>Tatranská Lomnica</t>
  </si>
  <si>
    <t xml:space="preserve"> 25.</t>
  </si>
  <si>
    <t>Hôrka III</t>
  </si>
  <si>
    <t xml:space="preserve"> 26.</t>
  </si>
  <si>
    <t>Batizovce IV.</t>
  </si>
  <si>
    <t xml:space="preserve"> 27.</t>
  </si>
  <si>
    <t>Hozelec III</t>
  </si>
  <si>
    <t xml:space="preserve"> dievčenské družstvá</t>
  </si>
  <si>
    <t xml:space="preserve"> Šuňava I </t>
  </si>
  <si>
    <t xml:space="preserve"> 4.</t>
  </si>
  <si>
    <t xml:space="preserve"> Lučivná  </t>
  </si>
  <si>
    <t xml:space="preserve"> Nová Lesná I</t>
  </si>
  <si>
    <t>Spišské Bystré II</t>
  </si>
  <si>
    <t xml:space="preserve"> 11.</t>
  </si>
  <si>
    <t>Batizovce III.</t>
  </si>
  <si>
    <t>Súťaž</t>
  </si>
  <si>
    <t xml:space="preserve"> 1.</t>
  </si>
  <si>
    <t>Ondrej Klimo, Dušan Brutovský - sčítací komisári POMH</t>
  </si>
  <si>
    <t xml:space="preserve"> 28.</t>
  </si>
  <si>
    <t>Lučivná III.</t>
  </si>
  <si>
    <t>PODTATRANSKÁ OLYMPIÁDA MLADÝCH HASIČOV 2026 - 24. ročník - 2. súťaž CTIF</t>
  </si>
  <si>
    <t>Kolektív mladých hasičov DHZ</t>
  </si>
  <si>
    <t>Dravce</t>
  </si>
  <si>
    <t xml:space="preserve">                                            súťaž 10-členných družstiev mladých hasičov - Memoriál štrbských hasičov -  O putovné poháre DHZ Štrba -  16. ročník</t>
  </si>
  <si>
    <t xml:space="preserve"> štafetový beh na 400 m</t>
  </si>
  <si>
    <t xml:space="preserve"> štafetový beh na 400 m </t>
  </si>
  <si>
    <t>10- členné družstvá</t>
  </si>
  <si>
    <t xml:space="preserve">                                                                                                                                                                            chlapčenské a zmiešané družstvá</t>
  </si>
  <si>
    <t>v roku 2026 bude hodnotených 7 súťaží, pri rovnosti bodov  rozhoduje umiestnenie v Územnej súťaži prípravky 12.9.2026</t>
  </si>
  <si>
    <t>Súťaž 8 - členných družstiev mladých hasičov - požiarny útok s vodou - Štrba - prehľad víťazov</t>
  </si>
  <si>
    <t xml:space="preserve"> 3-členné družstvá prípravky mladých hasičov - história</t>
  </si>
  <si>
    <t xml:space="preserve"> Podtatranská olympiáda mladých hasičov - súťaž 10-členných družstiev</t>
  </si>
  <si>
    <t>"O putovný pohár DHZ ŠTRBA  -   Memoriál štrbských hasičov - prehľad víťazov</t>
  </si>
  <si>
    <t>PODTATRANSKÁ OLYMPIÁDA MLADÝCH HASIČOV 2026 - 5. ročník - 5. súťaž</t>
  </si>
  <si>
    <t xml:space="preserve">Súťaž 3-členných družstiev prípravky mladých hasičov - Memoriál štrbských hasičov - 5. ročník </t>
  </si>
  <si>
    <t>Družstvo DHZ</t>
  </si>
  <si>
    <t xml:space="preserve"> zásah ruč. striekačkou</t>
  </si>
  <si>
    <t xml:space="preserve">            PODTATRANSKÁ OLYMPIÁDA  MLADÝCH HASIČOV    </t>
  </si>
  <si>
    <t xml:space="preserve">                                                                      2026 -  3. ročník  - súťaže CTIF</t>
  </si>
  <si>
    <t>KOLEKTÍV MLADÝCH</t>
  </si>
  <si>
    <t xml:space="preserve"> 2.5.</t>
  </si>
  <si>
    <t xml:space="preserve"> 24.5.</t>
  </si>
  <si>
    <t xml:space="preserve"> 13.6.ÚK</t>
  </si>
  <si>
    <t xml:space="preserve"> 21.6.</t>
  </si>
  <si>
    <t>p</t>
  </si>
  <si>
    <t>i</t>
  </si>
  <si>
    <t>HASIČOV DHZ - ZŠ</t>
  </si>
  <si>
    <t>e</t>
  </si>
  <si>
    <t>t</t>
  </si>
  <si>
    <t>k</t>
  </si>
  <si>
    <t>u</t>
  </si>
  <si>
    <t>r</t>
  </si>
  <si>
    <t>a</t>
  </si>
  <si>
    <t>č</t>
  </si>
  <si>
    <t>n</t>
  </si>
  <si>
    <t>b</t>
  </si>
  <si>
    <t>á</t>
  </si>
  <si>
    <t>v</t>
  </si>
  <si>
    <t xml:space="preserve"> 10 - členné družstvá</t>
  </si>
  <si>
    <t>o</t>
  </si>
  <si>
    <t>c</t>
  </si>
  <si>
    <t>CHLAPČENSKÉ  a ZMIEŠANÉ DRUŽSTVÁ</t>
  </si>
  <si>
    <t xml:space="preserve">Štrba </t>
  </si>
  <si>
    <t xml:space="preserve">Hôrka </t>
  </si>
  <si>
    <t xml:space="preserve"> DIEVČENSKÉ   DRUŽSTVÁ</t>
  </si>
  <si>
    <t xml:space="preserve">Vikartovce  </t>
  </si>
  <si>
    <t xml:space="preserve"> 5.</t>
  </si>
  <si>
    <t xml:space="preserve"> 6.</t>
  </si>
  <si>
    <t>Spišské Bystré</t>
  </si>
  <si>
    <r>
      <rPr>
        <b/>
        <sz val="10"/>
        <color rgb="FF00B050"/>
        <rFont val="Times New Roman"/>
        <family val="1"/>
        <charset val="238"/>
      </rPr>
      <t>⁕</t>
    </r>
    <r>
      <rPr>
        <b/>
        <sz val="20"/>
        <color rgb="FF00B050"/>
        <rFont val="Arial CE"/>
        <family val="2"/>
        <charset val="238"/>
      </rPr>
      <t xml:space="preserve"> </t>
    </r>
    <r>
      <rPr>
        <b/>
        <sz val="10"/>
        <color rgb="FF00B050"/>
        <rFont val="Arial CE"/>
        <charset val="238"/>
      </rPr>
      <t>len disciplína požiarny útok CTIF</t>
    </r>
  </si>
  <si>
    <t>ÚK - Územné kolo</t>
  </si>
  <si>
    <t>V roku 2026 bude škrtnuté 1 umiestnenie alebo jedna neúčasť</t>
  </si>
  <si>
    <t xml:space="preserve">    </t>
  </si>
  <si>
    <t xml:space="preserve"> Pri rovnosti bodov rozhoduje  výsledok z Územného kola hry Plameň 13.6.2026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</si>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</sst>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2">
    <font>
      <sz val="10"/>
      <color theme="1"/>
      <name val="Liberation Sans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theme="1"/>
      <name val="Liberation Sans"/>
      <charset val="238"/>
    </font>
    <font>
      <b/>
      <sz val="18"/>
      <color theme="1"/>
      <name val="Liberation Sans"/>
      <charset val="238"/>
    </font>
    <font>
      <b/>
      <sz val="12"/>
      <color theme="1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b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0"/>
      <color theme="1"/>
      <name val="Arial1"/>
      <charset val="238"/>
    </font>
    <font>
      <b/>
      <sz val="8"/>
      <color theme="1"/>
      <name val="Cambria"/>
      <family val="1"/>
      <charset val="238"/>
    </font>
    <font>
      <b/>
      <sz val="10.5"/>
      <color theme="1"/>
      <name val="Cambria"/>
      <family val="1"/>
      <charset val="238"/>
    </font>
    <font>
      <sz val="10.5"/>
      <color theme="1"/>
      <name val="Cambria"/>
      <family val="1"/>
      <charset val="238"/>
    </font>
    <font>
      <sz val="10.5"/>
      <color theme="1"/>
      <name val="Arial"/>
      <family val="2"/>
      <charset val="238"/>
    </font>
    <font>
      <b/>
      <sz val="10.5"/>
      <color rgb="FF333399"/>
      <name val="Cambria"/>
      <family val="1"/>
      <charset val="238"/>
    </font>
    <font>
      <b/>
      <sz val="10.5"/>
      <color rgb="FF008000"/>
      <name val="Cambria"/>
      <family val="1"/>
      <charset val="238"/>
    </font>
    <font>
      <b/>
      <sz val="10.5"/>
      <color rgb="FFFF6600"/>
      <name val="Cambria"/>
      <family val="1"/>
      <charset val="238"/>
    </font>
    <font>
      <b/>
      <sz val="10.5"/>
      <color rgb="FFFF0000"/>
      <name val="Cambria"/>
      <family val="1"/>
      <charset val="238"/>
    </font>
    <font>
      <sz val="10"/>
      <color theme="1"/>
      <name val="Cambria"/>
      <family val="1"/>
      <charset val="238"/>
    </font>
    <font>
      <sz val="10"/>
      <color theme="1"/>
      <name val="Arial"/>
      <family val="2"/>
      <charset val="238"/>
    </font>
    <font>
      <b/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sz val="10.5"/>
      <color theme="9" tint="-0.249977111117893"/>
      <name val="Cambria"/>
      <family val="1"/>
      <charset val="238"/>
    </font>
    <font>
      <sz val="10"/>
      <color theme="9" tint="-0.249977111117893"/>
      <name val="Cambria"/>
      <family val="1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b/>
      <sz val="12"/>
      <name val="Arial CE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1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2"/>
      <color indexed="10"/>
      <name val="Arial CE"/>
      <charset val="238"/>
    </font>
    <font>
      <b/>
      <sz val="16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color rgb="FFFF0000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Calibri"/>
      <family val="2"/>
      <charset val="238"/>
    </font>
    <font>
      <b/>
      <sz val="11"/>
      <name val="Cambria"/>
      <family val="1"/>
      <charset val="238"/>
    </font>
    <font>
      <b/>
      <sz val="10"/>
      <color indexed="8"/>
      <name val="Arial CE"/>
      <family val="2"/>
      <charset val="238"/>
    </font>
    <font>
      <b/>
      <sz val="10"/>
      <name val="Arial CE"/>
      <charset val="238"/>
    </font>
    <font>
      <sz val="10"/>
      <color indexed="10"/>
      <name val="Arial CE"/>
      <family val="2"/>
      <charset val="238"/>
    </font>
    <font>
      <b/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Liberation Sans"/>
      <charset val="238"/>
    </font>
    <font>
      <b/>
      <sz val="12"/>
      <color rgb="FFFF0000"/>
      <name val="Arial CE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color rgb="FF0070C0"/>
      <name val="Liberation Sans"/>
      <charset val="238"/>
    </font>
    <font>
      <b/>
      <sz val="10.5"/>
      <color theme="1"/>
      <name val="Arial"/>
      <family val="2"/>
      <charset val="238"/>
    </font>
    <font>
      <b/>
      <sz val="10.5"/>
      <color theme="1"/>
      <name val="Arial1"/>
      <charset val="238"/>
    </font>
    <font>
      <b/>
      <sz val="10"/>
      <color theme="1"/>
      <name val="Arial"/>
      <family val="2"/>
      <charset val="238"/>
    </font>
    <font>
      <b/>
      <sz val="11"/>
      <color indexed="1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10"/>
      <color indexed="10"/>
      <name val="Times New Roman"/>
      <family val="1"/>
      <charset val="238"/>
    </font>
    <font>
      <b/>
      <sz val="10"/>
      <color rgb="FF00B050"/>
      <name val="Arial CE"/>
      <family val="1"/>
      <charset val="238"/>
    </font>
    <font>
      <b/>
      <sz val="10"/>
      <color rgb="FF00B050"/>
      <name val="Times New Roman"/>
      <family val="1"/>
      <charset val="238"/>
    </font>
    <font>
      <b/>
      <sz val="20"/>
      <color rgb="FF00B050"/>
      <name val="Arial CE"/>
      <family val="2"/>
      <charset val="238"/>
    </font>
    <font>
      <b/>
      <sz val="10"/>
      <color rgb="FF00B050"/>
      <name val="Arial CE"/>
      <charset val="238"/>
    </font>
    <font>
      <b/>
      <sz val="10"/>
      <color rgb="FF00B050"/>
      <name val="Arial CE"/>
      <family val="2"/>
      <charset val="238"/>
    </font>
    <font>
      <sz val="9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indexed="8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DE59"/>
        <bgColor rgb="FFFFDE59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C0C0C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rgb="FFDEE6E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</fills>
  <borders count="1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6">
    <xf numFmtId="0" fontId="0" fillId="0" borderId="0"/>
    <xf numFmtId="0" fontId="4" fillId="0" borderId="0" applyNumberFormat="0" applyFill="0" applyBorder="0" applyProtection="0"/>
    <xf numFmtId="0" fontId="5" fillId="2" borderId="0" applyNumberFormat="0" applyBorder="0" applyProtection="0"/>
    <xf numFmtId="0" fontId="5" fillId="3" borderId="0" applyNumberFormat="0" applyBorder="0" applyProtection="0"/>
    <xf numFmtId="0" fontId="4" fillId="4" borderId="0" applyNumberFormat="0" applyBorder="0" applyProtection="0"/>
    <xf numFmtId="0" fontId="6" fillId="5" borderId="0" applyNumberFormat="0" applyBorder="0" applyProtection="0"/>
    <xf numFmtId="0" fontId="3" fillId="0" borderId="0" applyNumberFormat="0" applyFont="0" applyFill="0" applyBorder="0" applyAlignment="0" applyProtection="0"/>
    <xf numFmtId="0" fontId="5" fillId="6" borderId="0" applyNumberFormat="0" applyBorder="0" applyProtection="0"/>
    <xf numFmtId="0" fontId="7" fillId="0" borderId="0" applyNumberFormat="0" applyFill="0" applyBorder="0" applyProtection="0"/>
    <xf numFmtId="0" fontId="8" fillId="7" borderId="0" applyNumberFormat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Fill="0" applyBorder="0" applyProtection="0"/>
    <xf numFmtId="0" fontId="3" fillId="0" borderId="0" applyNumberFormat="0" applyFont="0" applyFill="0" applyBorder="0" applyProtection="0"/>
    <xf numFmtId="0" fontId="3" fillId="0" borderId="0" applyNumberFormat="0" applyFont="0" applyFill="0" applyBorder="0" applyProtection="0"/>
    <xf numFmtId="0" fontId="6" fillId="0" borderId="0" applyNumberFormat="0" applyFill="0" applyBorder="0" applyProtection="0"/>
    <xf numFmtId="0" fontId="2" fillId="0" borderId="0"/>
    <xf numFmtId="0" fontId="33" fillId="0" borderId="0"/>
    <xf numFmtId="0" fontId="36" fillId="0" borderId="0"/>
    <xf numFmtId="0" fontId="33" fillId="0" borderId="0"/>
    <xf numFmtId="0" fontId="1" fillId="0" borderId="0"/>
    <xf numFmtId="0" fontId="44" fillId="0" borderId="0"/>
  </cellStyleXfs>
  <cellXfs count="426">
    <xf numFmtId="0" fontId="0" fillId="0" borderId="0" xfId="0"/>
    <xf numFmtId="0" fontId="22" fillId="0" borderId="2" xfId="6" applyFont="1" applyBorder="1" applyAlignment="1">
      <alignment horizontal="center" vertical="center"/>
    </xf>
    <xf numFmtId="1" fontId="21" fillId="0" borderId="2" xfId="6" applyNumberFormat="1" applyFont="1" applyFill="1" applyBorder="1" applyAlignment="1">
      <alignment horizontal="center" vertical="center"/>
    </xf>
    <xf numFmtId="0" fontId="28" fillId="0" borderId="2" xfId="6" applyFont="1" applyBorder="1" applyAlignment="1">
      <alignment horizontal="center" vertical="center"/>
    </xf>
    <xf numFmtId="1" fontId="27" fillId="0" borderId="2" xfId="6" applyNumberFormat="1" applyFont="1" applyFill="1" applyBorder="1" applyAlignment="1">
      <alignment horizontal="center" vertical="center"/>
    </xf>
    <xf numFmtId="0" fontId="20" fillId="0" borderId="40" xfId="6" applyFont="1" applyBorder="1" applyAlignment="1">
      <alignment horizontal="center" vertical="center"/>
    </xf>
    <xf numFmtId="2" fontId="21" fillId="0" borderId="40" xfId="6" applyNumberFormat="1" applyFont="1" applyFill="1" applyBorder="1" applyAlignment="1">
      <alignment horizontal="center" vertical="center"/>
    </xf>
    <xf numFmtId="2" fontId="21" fillId="0" borderId="31" xfId="6" applyNumberFormat="1" applyFont="1" applyFill="1" applyBorder="1" applyAlignment="1">
      <alignment horizontal="center" vertical="center"/>
    </xf>
    <xf numFmtId="164" fontId="23" fillId="0" borderId="32" xfId="6" applyNumberFormat="1" applyFont="1" applyFill="1" applyBorder="1" applyAlignment="1">
      <alignment horizontal="center" vertical="center"/>
    </xf>
    <xf numFmtId="164" fontId="24" fillId="0" borderId="37" xfId="6" applyNumberFormat="1" applyFont="1" applyFill="1" applyBorder="1" applyAlignment="1">
      <alignment horizontal="center" vertical="center"/>
    </xf>
    <xf numFmtId="164" fontId="25" fillId="0" borderId="32" xfId="6" applyNumberFormat="1" applyFont="1" applyBorder="1" applyAlignment="1">
      <alignment horizontal="center" vertical="center"/>
    </xf>
    <xf numFmtId="1" fontId="21" fillId="0" borderId="52" xfId="6" applyNumberFormat="1" applyFont="1" applyFill="1" applyBorder="1" applyAlignment="1">
      <alignment horizontal="center" vertical="center"/>
    </xf>
    <xf numFmtId="164" fontId="31" fillId="0" borderId="40" xfId="6" applyNumberFormat="1" applyFont="1" applyBorder="1" applyAlignment="1">
      <alignment horizontal="center" vertical="center"/>
    </xf>
    <xf numFmtId="2" fontId="26" fillId="12" borderId="46" xfId="6" applyNumberFormat="1" applyFont="1" applyFill="1" applyBorder="1" applyAlignment="1">
      <alignment horizontal="center" vertical="center"/>
    </xf>
    <xf numFmtId="0" fontId="20" fillId="0" borderId="39" xfId="6" applyFont="1" applyBorder="1" applyAlignment="1">
      <alignment horizontal="center" vertical="center"/>
    </xf>
    <xf numFmtId="0" fontId="22" fillId="0" borderId="29" xfId="6" applyFont="1" applyBorder="1" applyAlignment="1">
      <alignment horizontal="center" vertical="center"/>
    </xf>
    <xf numFmtId="164" fontId="23" fillId="0" borderId="30" xfId="6" applyNumberFormat="1" applyFont="1" applyFill="1" applyBorder="1" applyAlignment="1">
      <alignment horizontal="center" vertical="center"/>
    </xf>
    <xf numFmtId="164" fontId="24" fillId="0" borderId="36" xfId="6" applyNumberFormat="1" applyFont="1" applyFill="1" applyBorder="1" applyAlignment="1">
      <alignment horizontal="center" vertical="center"/>
    </xf>
    <xf numFmtId="164" fontId="25" fillId="0" borderId="30" xfId="6" applyNumberFormat="1" applyFont="1" applyBorder="1" applyAlignment="1">
      <alignment horizontal="center" vertical="center"/>
    </xf>
    <xf numFmtId="2" fontId="26" fillId="12" borderId="45" xfId="6" applyNumberFormat="1" applyFont="1" applyFill="1" applyBorder="1" applyAlignment="1">
      <alignment horizontal="center" vertical="center"/>
    </xf>
    <xf numFmtId="164" fontId="31" fillId="0" borderId="39" xfId="6" applyNumberFormat="1" applyFont="1" applyBorder="1" applyAlignment="1">
      <alignment horizontal="center" vertical="center"/>
    </xf>
    <xf numFmtId="0" fontId="16" fillId="0" borderId="40" xfId="6" applyFont="1" applyBorder="1" applyAlignment="1">
      <alignment horizontal="center" vertical="center"/>
    </xf>
    <xf numFmtId="2" fontId="27" fillId="0" borderId="40" xfId="6" applyNumberFormat="1" applyFont="1" applyFill="1" applyBorder="1" applyAlignment="1">
      <alignment horizontal="center" vertical="center"/>
    </xf>
    <xf numFmtId="2" fontId="27" fillId="0" borderId="31" xfId="6" applyNumberFormat="1" applyFont="1" applyFill="1" applyBorder="1" applyAlignment="1">
      <alignment horizontal="center" vertical="center"/>
    </xf>
    <xf numFmtId="1" fontId="27" fillId="0" borderId="52" xfId="6" applyNumberFormat="1" applyFont="1" applyFill="1" applyBorder="1" applyAlignment="1">
      <alignment horizontal="center" vertical="center"/>
    </xf>
    <xf numFmtId="164" fontId="32" fillId="0" borderId="52" xfId="6" applyNumberFormat="1" applyFont="1" applyBorder="1" applyAlignment="1">
      <alignment horizontal="center" vertical="center"/>
    </xf>
    <xf numFmtId="0" fontId="2" fillId="0" borderId="0" xfId="20"/>
    <xf numFmtId="0" fontId="17" fillId="17" borderId="53" xfId="6" applyFont="1" applyFill="1" applyBorder="1" applyAlignment="1">
      <alignment horizontal="center"/>
    </xf>
    <xf numFmtId="0" fontId="19" fillId="17" borderId="33" xfId="6" applyFont="1" applyFill="1" applyBorder="1" applyAlignment="1">
      <alignment horizontal="center" vertical="center"/>
    </xf>
    <xf numFmtId="0" fontId="19" fillId="17" borderId="34" xfId="6" applyFont="1" applyFill="1" applyBorder="1" applyAlignment="1">
      <alignment horizontal="center" vertical="center" wrapText="1"/>
    </xf>
    <xf numFmtId="0" fontId="19" fillId="17" borderId="35" xfId="6" applyFont="1" applyFill="1" applyBorder="1" applyAlignment="1">
      <alignment horizontal="center" vertical="center"/>
    </xf>
    <xf numFmtId="0" fontId="19" fillId="17" borderId="41" xfId="6" applyFont="1" applyFill="1" applyBorder="1" applyAlignment="1">
      <alignment horizontal="center" vertical="center"/>
    </xf>
    <xf numFmtId="0" fontId="19" fillId="17" borderId="38" xfId="6" applyFont="1" applyFill="1" applyBorder="1" applyAlignment="1">
      <alignment horizontal="center" vertical="center"/>
    </xf>
    <xf numFmtId="0" fontId="19" fillId="17" borderId="48" xfId="6" applyFont="1" applyFill="1" applyBorder="1" applyAlignment="1">
      <alignment horizontal="center" vertical="center"/>
    </xf>
    <xf numFmtId="0" fontId="20" fillId="17" borderId="45" xfId="6" applyFont="1" applyFill="1" applyBorder="1" applyAlignment="1">
      <alignment horizontal="center" vertical="center"/>
    </xf>
    <xf numFmtId="0" fontId="20" fillId="17" borderId="46" xfId="6" applyFont="1" applyFill="1" applyBorder="1" applyAlignment="1">
      <alignment horizontal="center" vertical="center"/>
    </xf>
    <xf numFmtId="0" fontId="16" fillId="17" borderId="46" xfId="6" applyFont="1" applyFill="1" applyBorder="1" applyAlignment="1">
      <alignment horizontal="center" vertical="center"/>
    </xf>
    <xf numFmtId="2" fontId="21" fillId="0" borderId="28" xfId="6" applyNumberFormat="1" applyFont="1" applyBorder="1" applyAlignment="1">
      <alignment horizontal="center" vertical="center"/>
    </xf>
    <xf numFmtId="2" fontId="21" fillId="0" borderId="39" xfId="6" applyNumberFormat="1" applyFont="1" applyBorder="1" applyAlignment="1">
      <alignment horizontal="center" vertical="center"/>
    </xf>
    <xf numFmtId="1" fontId="21" fillId="0" borderId="29" xfId="6" applyNumberFormat="1" applyFont="1" applyBorder="1" applyAlignment="1">
      <alignment horizontal="center" vertical="center"/>
    </xf>
    <xf numFmtId="1" fontId="21" fillId="0" borderId="53" xfId="6" applyNumberFormat="1" applyFont="1" applyBorder="1" applyAlignment="1">
      <alignment horizontal="center" vertical="center"/>
    </xf>
    <xf numFmtId="0" fontId="35" fillId="11" borderId="13" xfId="21" applyFont="1" applyFill="1" applyBorder="1" applyAlignment="1">
      <alignment horizontal="center" vertical="center"/>
    </xf>
    <xf numFmtId="0" fontId="35" fillId="0" borderId="66" xfId="21" applyFont="1" applyBorder="1" applyAlignment="1">
      <alignment horizontal="center" vertical="center"/>
    </xf>
    <xf numFmtId="2" fontId="35" fillId="0" borderId="67" xfId="21" applyNumberFormat="1" applyFont="1" applyBorder="1" applyAlignment="1">
      <alignment horizontal="center" vertical="center"/>
    </xf>
    <xf numFmtId="2" fontId="35" fillId="0" borderId="21" xfId="21" applyNumberFormat="1" applyFont="1" applyBorder="1" applyAlignment="1">
      <alignment horizontal="center" vertical="center"/>
    </xf>
    <xf numFmtId="2" fontId="35" fillId="0" borderId="22" xfId="21" applyNumberFormat="1" applyFont="1" applyBorder="1" applyAlignment="1">
      <alignment horizontal="center" vertical="center"/>
    </xf>
    <xf numFmtId="2" fontId="35" fillId="0" borderId="71" xfId="21" applyNumberFormat="1" applyFont="1" applyBorder="1" applyAlignment="1">
      <alignment horizontal="center" vertical="center"/>
    </xf>
    <xf numFmtId="0" fontId="35" fillId="11" borderId="12" xfId="21" applyFont="1" applyFill="1" applyBorder="1" applyAlignment="1">
      <alignment horizontal="center" vertical="center"/>
    </xf>
    <xf numFmtId="0" fontId="35" fillId="0" borderId="63" xfId="21" applyFont="1" applyBorder="1" applyAlignment="1">
      <alignment horizontal="center" vertical="center"/>
    </xf>
    <xf numFmtId="2" fontId="35" fillId="0" borderId="17" xfId="21" applyNumberFormat="1" applyFont="1" applyBorder="1" applyAlignment="1">
      <alignment horizontal="center" vertical="center"/>
    </xf>
    <xf numFmtId="2" fontId="35" fillId="0" borderId="64" xfId="21" applyNumberFormat="1" applyFont="1" applyBorder="1" applyAlignment="1">
      <alignment horizontal="center" vertical="center"/>
    </xf>
    <xf numFmtId="2" fontId="35" fillId="0" borderId="15" xfId="21" applyNumberFormat="1" applyFont="1" applyBorder="1" applyAlignment="1">
      <alignment horizontal="center" vertical="center"/>
    </xf>
    <xf numFmtId="2" fontId="35" fillId="0" borderId="16" xfId="21" applyNumberFormat="1" applyFont="1" applyBorder="1" applyAlignment="1">
      <alignment horizontal="center" vertical="center"/>
    </xf>
    <xf numFmtId="2" fontId="35" fillId="0" borderId="23" xfId="21" applyNumberFormat="1" applyFont="1" applyBorder="1" applyAlignment="1">
      <alignment horizontal="center" vertical="center"/>
    </xf>
    <xf numFmtId="2" fontId="35" fillId="15" borderId="22" xfId="21" applyNumberFormat="1" applyFont="1" applyFill="1" applyBorder="1" applyAlignment="1">
      <alignment horizontal="center" vertical="center"/>
    </xf>
    <xf numFmtId="2" fontId="35" fillId="0" borderId="14" xfId="21" applyNumberFormat="1" applyFont="1" applyBorder="1" applyAlignment="1">
      <alignment horizontal="center" vertical="center"/>
    </xf>
    <xf numFmtId="2" fontId="35" fillId="15" borderId="16" xfId="21" applyNumberFormat="1" applyFont="1" applyFill="1" applyBorder="1" applyAlignment="1">
      <alignment horizontal="center" vertical="center"/>
    </xf>
    <xf numFmtId="0" fontId="35" fillId="11" borderId="8" xfId="21" applyFont="1" applyFill="1" applyBorder="1" applyAlignment="1">
      <alignment horizontal="center" vertical="center"/>
    </xf>
    <xf numFmtId="0" fontId="35" fillId="0" borderId="76" xfId="21" applyFont="1" applyBorder="1" applyAlignment="1">
      <alignment horizontal="center" vertical="center"/>
    </xf>
    <xf numFmtId="2" fontId="35" fillId="0" borderId="9" xfId="21" applyNumberFormat="1" applyFont="1" applyBorder="1" applyAlignment="1">
      <alignment horizontal="center" vertical="center"/>
    </xf>
    <xf numFmtId="2" fontId="35" fillId="0" borderId="60" xfId="21" applyNumberFormat="1" applyFont="1" applyBorder="1" applyAlignment="1">
      <alignment horizontal="center" vertical="center"/>
    </xf>
    <xf numFmtId="2" fontId="35" fillId="0" borderId="65" xfId="21" applyNumberFormat="1" applyFont="1" applyBorder="1" applyAlignment="1">
      <alignment horizontal="center" vertical="center"/>
    </xf>
    <xf numFmtId="2" fontId="35" fillId="0" borderId="54" xfId="21" applyNumberFormat="1" applyFont="1" applyBorder="1" applyAlignment="1">
      <alignment horizontal="center" vertical="center"/>
    </xf>
    <xf numFmtId="2" fontId="35" fillId="15" borderId="65" xfId="21" applyNumberFormat="1" applyFont="1" applyFill="1" applyBorder="1" applyAlignment="1">
      <alignment horizontal="center" vertical="center"/>
    </xf>
    <xf numFmtId="2" fontId="35" fillId="0" borderId="61" xfId="21" applyNumberFormat="1" applyFont="1" applyBorder="1" applyAlignment="1">
      <alignment horizontal="center" vertical="center"/>
    </xf>
    <xf numFmtId="1" fontId="29" fillId="0" borderId="22" xfId="21" applyNumberFormat="1" applyFont="1" applyBorder="1" applyAlignment="1">
      <alignment horizontal="center" vertical="center"/>
    </xf>
    <xf numFmtId="2" fontId="29" fillId="0" borderId="22" xfId="21" applyNumberFormat="1" applyFont="1" applyBorder="1" applyAlignment="1">
      <alignment horizontal="center" vertical="center"/>
    </xf>
    <xf numFmtId="2" fontId="29" fillId="0" borderId="69" xfId="21" applyNumberFormat="1" applyFont="1" applyBorder="1" applyAlignment="1">
      <alignment horizontal="center" vertical="center"/>
    </xf>
    <xf numFmtId="2" fontId="29" fillId="0" borderId="21" xfId="21" applyNumberFormat="1" applyFont="1" applyBorder="1" applyAlignment="1">
      <alignment horizontal="center" vertical="center"/>
    </xf>
    <xf numFmtId="0" fontId="29" fillId="0" borderId="22" xfId="21" applyFont="1" applyBorder="1" applyAlignment="1">
      <alignment horizontal="center" vertical="center"/>
    </xf>
    <xf numFmtId="2" fontId="30" fillId="0" borderId="67" xfId="21" applyNumberFormat="1" applyFont="1" applyBorder="1" applyAlignment="1">
      <alignment horizontal="center" vertical="center"/>
    </xf>
    <xf numFmtId="1" fontId="29" fillId="0" borderId="16" xfId="21" applyNumberFormat="1" applyFont="1" applyBorder="1" applyAlignment="1">
      <alignment horizontal="center" vertical="center"/>
    </xf>
    <xf numFmtId="2" fontId="29" fillId="0" borderId="16" xfId="21" applyNumberFormat="1" applyFont="1" applyBorder="1" applyAlignment="1">
      <alignment horizontal="center" vertical="center"/>
    </xf>
    <xf numFmtId="2" fontId="29" fillId="0" borderId="62" xfId="21" applyNumberFormat="1" applyFont="1" applyBorder="1" applyAlignment="1">
      <alignment horizontal="center" vertical="center"/>
    </xf>
    <xf numFmtId="2" fontId="29" fillId="0" borderId="15" xfId="21" applyNumberFormat="1" applyFont="1" applyBorder="1" applyAlignment="1">
      <alignment horizontal="center" vertical="center"/>
    </xf>
    <xf numFmtId="0" fontId="29" fillId="0" borderId="16" xfId="21" applyFont="1" applyBorder="1" applyAlignment="1">
      <alignment horizontal="center" vertical="center"/>
    </xf>
    <xf numFmtId="2" fontId="30" fillId="0" borderId="17" xfId="21" applyNumberFormat="1" applyFont="1" applyBorder="1" applyAlignment="1">
      <alignment horizontal="center" vertical="center"/>
    </xf>
    <xf numFmtId="2" fontId="29" fillId="15" borderId="22" xfId="21" applyNumberFormat="1" applyFont="1" applyFill="1" applyBorder="1" applyAlignment="1">
      <alignment horizontal="center" vertical="center"/>
    </xf>
    <xf numFmtId="2" fontId="29" fillId="0" borderId="66" xfId="21" applyNumberFormat="1" applyFont="1" applyBorder="1" applyAlignment="1">
      <alignment horizontal="center" vertical="center"/>
    </xf>
    <xf numFmtId="2" fontId="30" fillId="0" borderId="13" xfId="21" applyNumberFormat="1" applyFont="1" applyBorder="1" applyAlignment="1">
      <alignment horizontal="center" vertical="center"/>
    </xf>
    <xf numFmtId="2" fontId="29" fillId="15" borderId="16" xfId="21" applyNumberFormat="1" applyFont="1" applyFill="1" applyBorder="1" applyAlignment="1">
      <alignment horizontal="center" vertical="center"/>
    </xf>
    <xf numFmtId="2" fontId="29" fillId="0" borderId="63" xfId="21" applyNumberFormat="1" applyFont="1" applyBorder="1" applyAlignment="1">
      <alignment horizontal="center" vertical="center"/>
    </xf>
    <xf numFmtId="2" fontId="30" fillId="0" borderId="12" xfId="21" applyNumberFormat="1" applyFont="1" applyBorder="1" applyAlignment="1">
      <alignment horizontal="center" vertical="center"/>
    </xf>
    <xf numFmtId="1" fontId="29" fillId="0" borderId="65" xfId="21" applyNumberFormat="1" applyFont="1" applyBorder="1" applyAlignment="1">
      <alignment horizontal="center" vertical="center"/>
    </xf>
    <xf numFmtId="2" fontId="29" fillId="0" borderId="65" xfId="21" applyNumberFormat="1" applyFont="1" applyBorder="1" applyAlignment="1">
      <alignment horizontal="center" vertical="center"/>
    </xf>
    <xf numFmtId="2" fontId="29" fillId="0" borderId="77" xfId="21" applyNumberFormat="1" applyFont="1" applyBorder="1" applyAlignment="1">
      <alignment horizontal="center" vertical="center"/>
    </xf>
    <xf numFmtId="2" fontId="29" fillId="0" borderId="60" xfId="21" applyNumberFormat="1" applyFont="1" applyBorder="1" applyAlignment="1">
      <alignment horizontal="center" vertical="center"/>
    </xf>
    <xf numFmtId="0" fontId="29" fillId="0" borderId="65" xfId="21" applyFont="1" applyBorder="1" applyAlignment="1">
      <alignment horizontal="center" vertical="center"/>
    </xf>
    <xf numFmtId="2" fontId="29" fillId="15" borderId="65" xfId="21" applyNumberFormat="1" applyFont="1" applyFill="1" applyBorder="1" applyAlignment="1">
      <alignment horizontal="center" vertical="center"/>
    </xf>
    <xf numFmtId="2" fontId="29" fillId="0" borderId="76" xfId="21" applyNumberFormat="1" applyFont="1" applyBorder="1" applyAlignment="1">
      <alignment horizontal="center" vertical="center"/>
    </xf>
    <xf numFmtId="2" fontId="30" fillId="0" borderId="8" xfId="21" applyNumberFormat="1" applyFont="1" applyBorder="1" applyAlignment="1">
      <alignment horizontal="center" vertical="center"/>
    </xf>
    <xf numFmtId="0" fontId="37" fillId="0" borderId="0" xfId="20" applyFont="1"/>
    <xf numFmtId="0" fontId="16" fillId="17" borderId="45" xfId="6" applyFont="1" applyFill="1" applyBorder="1" applyAlignment="1">
      <alignment horizontal="center" vertical="center"/>
    </xf>
    <xf numFmtId="0" fontId="16" fillId="0" borderId="39" xfId="6" applyFont="1" applyBorder="1" applyAlignment="1">
      <alignment horizontal="center" vertical="center"/>
    </xf>
    <xf numFmtId="2" fontId="27" fillId="0" borderId="28" xfId="6" applyNumberFormat="1" applyFont="1" applyFill="1" applyBorder="1" applyAlignment="1">
      <alignment horizontal="center" vertical="center"/>
    </xf>
    <xf numFmtId="0" fontId="28" fillId="0" borderId="29" xfId="6" applyFont="1" applyBorder="1" applyAlignment="1">
      <alignment horizontal="center" vertical="center"/>
    </xf>
    <xf numFmtId="2" fontId="27" fillId="0" borderId="39" xfId="6" applyNumberFormat="1" applyFont="1" applyFill="1" applyBorder="1" applyAlignment="1">
      <alignment horizontal="center" vertical="center"/>
    </xf>
    <xf numFmtId="1" fontId="27" fillId="0" borderId="29" xfId="6" applyNumberFormat="1" applyFont="1" applyFill="1" applyBorder="1" applyAlignment="1">
      <alignment horizontal="center" vertical="center"/>
    </xf>
    <xf numFmtId="1" fontId="27" fillId="0" borderId="53" xfId="6" applyNumberFormat="1" applyFont="1" applyFill="1" applyBorder="1" applyAlignment="1">
      <alignment horizontal="center" vertical="center"/>
    </xf>
    <xf numFmtId="164" fontId="32" fillId="0" borderId="53" xfId="6" applyNumberFormat="1" applyFont="1" applyBorder="1" applyAlignment="1">
      <alignment horizontal="center" vertical="center"/>
    </xf>
    <xf numFmtId="0" fontId="16" fillId="17" borderId="47" xfId="6" applyFont="1" applyFill="1" applyBorder="1" applyAlignment="1">
      <alignment horizontal="center" vertical="center"/>
    </xf>
    <xf numFmtId="0" fontId="16" fillId="0" borderId="41" xfId="6" applyFont="1" applyBorder="1" applyAlignment="1">
      <alignment horizontal="center" vertical="center"/>
    </xf>
    <xf numFmtId="2" fontId="27" fillId="0" borderId="33" xfId="6" applyNumberFormat="1" applyFont="1" applyFill="1" applyBorder="1" applyAlignment="1">
      <alignment horizontal="center" vertical="center"/>
    </xf>
    <xf numFmtId="0" fontId="28" fillId="0" borderId="34" xfId="6" applyFont="1" applyBorder="1" applyAlignment="1">
      <alignment horizontal="center" vertical="center"/>
    </xf>
    <xf numFmtId="164" fontId="23" fillId="0" borderId="35" xfId="6" applyNumberFormat="1" applyFont="1" applyFill="1" applyBorder="1" applyAlignment="1">
      <alignment horizontal="center" vertical="center"/>
    </xf>
    <xf numFmtId="2" fontId="27" fillId="0" borderId="41" xfId="6" applyNumberFormat="1" applyFont="1" applyFill="1" applyBorder="1" applyAlignment="1">
      <alignment horizontal="center" vertical="center"/>
    </xf>
    <xf numFmtId="1" fontId="27" fillId="0" borderId="34" xfId="6" applyNumberFormat="1" applyFont="1" applyFill="1" applyBorder="1" applyAlignment="1">
      <alignment horizontal="center" vertical="center"/>
    </xf>
    <xf numFmtId="164" fontId="24" fillId="0" borderId="38" xfId="6" applyNumberFormat="1" applyFont="1" applyFill="1" applyBorder="1" applyAlignment="1">
      <alignment horizontal="center" vertical="center"/>
    </xf>
    <xf numFmtId="164" fontId="25" fillId="0" borderId="35" xfId="6" applyNumberFormat="1" applyFont="1" applyBorder="1" applyAlignment="1">
      <alignment horizontal="center" vertical="center"/>
    </xf>
    <xf numFmtId="1" fontId="27" fillId="0" borderId="48" xfId="6" applyNumberFormat="1" applyFont="1" applyFill="1" applyBorder="1" applyAlignment="1">
      <alignment horizontal="center" vertical="center"/>
    </xf>
    <xf numFmtId="2" fontId="26" fillId="12" borderId="47" xfId="6" applyNumberFormat="1" applyFont="1" applyFill="1" applyBorder="1" applyAlignment="1">
      <alignment horizontal="center" vertical="center"/>
    </xf>
    <xf numFmtId="164" fontId="32" fillId="0" borderId="48" xfId="6" applyNumberFormat="1" applyFont="1" applyBorder="1" applyAlignment="1">
      <alignment horizontal="center" vertical="center"/>
    </xf>
    <xf numFmtId="0" fontId="20" fillId="17" borderId="72" xfId="6" applyFont="1" applyFill="1" applyBorder="1" applyAlignment="1">
      <alignment horizontal="center" vertical="center"/>
    </xf>
    <xf numFmtId="0" fontId="20" fillId="0" borderId="73" xfId="6" applyFont="1" applyBorder="1" applyAlignment="1">
      <alignment horizontal="center" vertical="center"/>
    </xf>
    <xf numFmtId="2" fontId="21" fillId="0" borderId="78" xfId="6" applyNumberFormat="1" applyFont="1" applyFill="1" applyBorder="1" applyAlignment="1">
      <alignment horizontal="center" vertical="center"/>
    </xf>
    <xf numFmtId="0" fontId="22" fillId="0" borderId="79" xfId="6" applyFont="1" applyBorder="1" applyAlignment="1">
      <alignment horizontal="center" vertical="center"/>
    </xf>
    <xf numFmtId="164" fontId="23" fillId="0" borderId="80" xfId="6" applyNumberFormat="1" applyFont="1" applyFill="1" applyBorder="1" applyAlignment="1">
      <alignment horizontal="center" vertical="center"/>
    </xf>
    <xf numFmtId="2" fontId="21" fillId="0" borderId="73" xfId="6" applyNumberFormat="1" applyFont="1" applyFill="1" applyBorder="1" applyAlignment="1">
      <alignment horizontal="center" vertical="center"/>
    </xf>
    <xf numFmtId="1" fontId="21" fillId="0" borderId="79" xfId="6" applyNumberFormat="1" applyFont="1" applyFill="1" applyBorder="1" applyAlignment="1">
      <alignment horizontal="center" vertical="center"/>
    </xf>
    <xf numFmtId="164" fontId="24" fillId="0" borderId="74" xfId="6" applyNumberFormat="1" applyFont="1" applyFill="1" applyBorder="1" applyAlignment="1">
      <alignment horizontal="center" vertical="center"/>
    </xf>
    <xf numFmtId="164" fontId="25" fillId="0" borderId="80" xfId="6" applyNumberFormat="1" applyFont="1" applyBorder="1" applyAlignment="1">
      <alignment horizontal="center" vertical="center"/>
    </xf>
    <xf numFmtId="1" fontId="21" fillId="0" borderId="81" xfId="6" applyNumberFormat="1" applyFont="1" applyFill="1" applyBorder="1" applyAlignment="1">
      <alignment horizontal="center" vertical="center"/>
    </xf>
    <xf numFmtId="2" fontId="26" fillId="12" borderId="72" xfId="6" applyNumberFormat="1" applyFont="1" applyFill="1" applyBorder="1" applyAlignment="1">
      <alignment horizontal="center" vertical="center"/>
    </xf>
    <xf numFmtId="164" fontId="31" fillId="0" borderId="73" xfId="6" applyNumberFormat="1" applyFont="1" applyBorder="1" applyAlignment="1">
      <alignment horizontal="center" vertical="center"/>
    </xf>
    <xf numFmtId="0" fontId="4" fillId="0" borderId="0" xfId="0" applyFont="1"/>
    <xf numFmtId="0" fontId="1" fillId="0" borderId="0" xfId="24"/>
    <xf numFmtId="0" fontId="40" fillId="14" borderId="57" xfId="24" applyFont="1" applyFill="1" applyBorder="1" applyAlignment="1">
      <alignment horizontal="center"/>
    </xf>
    <xf numFmtId="0" fontId="40" fillId="14" borderId="58" xfId="24" applyFont="1" applyFill="1" applyBorder="1" applyAlignment="1">
      <alignment horizontal="center"/>
    </xf>
    <xf numFmtId="0" fontId="40" fillId="14" borderId="82" xfId="24" applyFont="1" applyFill="1" applyBorder="1" applyAlignment="1">
      <alignment horizontal="center"/>
    </xf>
    <xf numFmtId="0" fontId="40" fillId="14" borderId="55" xfId="24" applyFont="1" applyFill="1" applyBorder="1"/>
    <xf numFmtId="0" fontId="40" fillId="14" borderId="56" xfId="24" applyFont="1" applyFill="1" applyBorder="1" applyAlignment="1">
      <alignment horizontal="center"/>
    </xf>
    <xf numFmtId="0" fontId="40" fillId="14" borderId="56" xfId="24" applyFont="1" applyFill="1" applyBorder="1"/>
    <xf numFmtId="0" fontId="40" fillId="14" borderId="20" xfId="24" applyFont="1" applyFill="1" applyBorder="1"/>
    <xf numFmtId="0" fontId="40" fillId="0" borderId="5" xfId="24" applyFont="1" applyBorder="1" applyAlignment="1">
      <alignment horizontal="center"/>
    </xf>
    <xf numFmtId="0" fontId="40" fillId="0" borderId="83" xfId="24" applyFont="1" applyBorder="1" applyAlignment="1">
      <alignment horizontal="center"/>
    </xf>
    <xf numFmtId="0" fontId="40" fillId="0" borderId="83" xfId="24" applyFont="1" applyBorder="1"/>
    <xf numFmtId="164" fontId="40" fillId="0" borderId="83" xfId="24" applyNumberFormat="1" applyFont="1" applyBorder="1" applyAlignment="1">
      <alignment horizontal="center"/>
    </xf>
    <xf numFmtId="2" fontId="40" fillId="0" borderId="83" xfId="24" applyNumberFormat="1" applyFont="1" applyBorder="1" applyAlignment="1">
      <alignment horizontal="center"/>
    </xf>
    <xf numFmtId="0" fontId="40" fillId="0" borderId="84" xfId="24" applyFont="1" applyBorder="1" applyAlignment="1">
      <alignment horizontal="center"/>
    </xf>
    <xf numFmtId="0" fontId="40" fillId="0" borderId="11" xfId="24" applyFont="1" applyBorder="1" applyAlignment="1">
      <alignment horizontal="center"/>
    </xf>
    <xf numFmtId="0" fontId="40" fillId="0" borderId="21" xfId="24" applyFont="1" applyBorder="1" applyAlignment="1">
      <alignment horizontal="center"/>
    </xf>
    <xf numFmtId="0" fontId="40" fillId="0" borderId="22" xfId="24" applyFont="1" applyBorder="1" applyAlignment="1">
      <alignment horizontal="center"/>
    </xf>
    <xf numFmtId="0" fontId="40" fillId="0" borderId="22" xfId="24" applyFont="1" applyBorder="1"/>
    <xf numFmtId="164" fontId="40" fillId="0" borderId="22" xfId="24" applyNumberFormat="1" applyFont="1" applyBorder="1" applyAlignment="1">
      <alignment horizontal="center"/>
    </xf>
    <xf numFmtId="0" fontId="40" fillId="0" borderId="69" xfId="24" applyFont="1" applyBorder="1" applyAlignment="1">
      <alignment horizontal="center"/>
    </xf>
    <xf numFmtId="0" fontId="40" fillId="0" borderId="12" xfId="24" applyFont="1" applyBorder="1" applyAlignment="1">
      <alignment horizontal="center"/>
    </xf>
    <xf numFmtId="0" fontId="40" fillId="0" borderId="15" xfId="24" applyFont="1" applyBorder="1" applyAlignment="1">
      <alignment horizontal="center"/>
    </xf>
    <xf numFmtId="0" fontId="40" fillId="0" borderId="16" xfId="24" applyFont="1" applyBorder="1" applyAlignment="1">
      <alignment horizontal="center"/>
    </xf>
    <xf numFmtId="0" fontId="40" fillId="0" borderId="16" xfId="24" applyFont="1" applyBorder="1"/>
    <xf numFmtId="164" fontId="40" fillId="0" borderId="16" xfId="24" applyNumberFormat="1" applyFont="1" applyBorder="1" applyAlignment="1">
      <alignment horizontal="center"/>
    </xf>
    <xf numFmtId="0" fontId="40" fillId="0" borderId="62" xfId="24" applyFont="1" applyBorder="1" applyAlignment="1">
      <alignment horizontal="center"/>
    </xf>
    <xf numFmtId="2" fontId="40" fillId="0" borderId="16" xfId="24" applyNumberFormat="1" applyFont="1" applyBorder="1" applyAlignment="1">
      <alignment horizontal="center"/>
    </xf>
    <xf numFmtId="0" fontId="41" fillId="0" borderId="16" xfId="24" applyFont="1" applyBorder="1"/>
    <xf numFmtId="2" fontId="41" fillId="15" borderId="16" xfId="24" applyNumberFormat="1" applyFont="1" applyFill="1" applyBorder="1" applyAlignment="1">
      <alignment horizontal="center"/>
    </xf>
    <xf numFmtId="0" fontId="41" fillId="0" borderId="16" xfId="24" applyFont="1" applyBorder="1" applyAlignment="1">
      <alignment horizontal="center"/>
    </xf>
    <xf numFmtId="2" fontId="41" fillId="0" borderId="16" xfId="24" applyNumberFormat="1" applyFont="1" applyBorder="1" applyAlignment="1">
      <alignment horizontal="center"/>
    </xf>
    <xf numFmtId="2" fontId="40" fillId="0" borderId="22" xfId="24" applyNumberFormat="1" applyFont="1" applyBorder="1" applyAlignment="1">
      <alignment horizontal="center"/>
    </xf>
    <xf numFmtId="2" fontId="40" fillId="18" borderId="16" xfId="24" applyNumberFormat="1" applyFont="1" applyFill="1" applyBorder="1" applyAlignment="1">
      <alignment horizontal="center"/>
    </xf>
    <xf numFmtId="0" fontId="40" fillId="0" borderId="0" xfId="24" applyFont="1" applyAlignment="1">
      <alignment horizontal="center"/>
    </xf>
    <xf numFmtId="0" fontId="40" fillId="0" borderId="0" xfId="24" applyFont="1"/>
    <xf numFmtId="2" fontId="40" fillId="15" borderId="0" xfId="24" applyNumberFormat="1" applyFont="1" applyFill="1" applyAlignment="1">
      <alignment horizontal="center"/>
    </xf>
    <xf numFmtId="0" fontId="41" fillId="0" borderId="0" xfId="24" applyFont="1"/>
    <xf numFmtId="2" fontId="40" fillId="0" borderId="0" xfId="24" applyNumberFormat="1" applyFont="1" applyAlignment="1">
      <alignment horizontal="center"/>
    </xf>
    <xf numFmtId="0" fontId="40" fillId="19" borderId="85" xfId="24" applyFont="1" applyFill="1" applyBorder="1" applyAlignment="1">
      <alignment horizontal="center"/>
    </xf>
    <xf numFmtId="0" fontId="40" fillId="19" borderId="86" xfId="24" applyFont="1" applyFill="1" applyBorder="1" applyAlignment="1">
      <alignment horizontal="center"/>
    </xf>
    <xf numFmtId="2" fontId="40" fillId="19" borderId="86" xfId="24" applyNumberFormat="1" applyFont="1" applyFill="1" applyBorder="1" applyAlignment="1">
      <alignment horizontal="center"/>
    </xf>
    <xf numFmtId="0" fontId="41" fillId="19" borderId="86" xfId="24" applyFont="1" applyFill="1" applyBorder="1" applyAlignment="1">
      <alignment horizontal="center"/>
    </xf>
    <xf numFmtId="0" fontId="40" fillId="19" borderId="87" xfId="24" applyFont="1" applyFill="1" applyBorder="1" applyAlignment="1">
      <alignment horizontal="center"/>
    </xf>
    <xf numFmtId="0" fontId="40" fillId="19" borderId="88" xfId="24" applyFont="1" applyFill="1" applyBorder="1" applyAlignment="1">
      <alignment horizontal="center"/>
    </xf>
    <xf numFmtId="2" fontId="40" fillId="15" borderId="22" xfId="24" applyNumberFormat="1" applyFont="1" applyFill="1" applyBorder="1" applyAlignment="1">
      <alignment horizontal="center"/>
    </xf>
    <xf numFmtId="0" fontId="41" fillId="0" borderId="22" xfId="24" applyFont="1" applyBorder="1"/>
    <xf numFmtId="2" fontId="40" fillId="15" borderId="16" xfId="24" applyNumberFormat="1" applyFont="1" applyFill="1" applyBorder="1" applyAlignment="1">
      <alignment horizontal="center"/>
    </xf>
    <xf numFmtId="0" fontId="43" fillId="20" borderId="89" xfId="24" applyFont="1" applyFill="1" applyBorder="1" applyAlignment="1">
      <alignment horizontal="center"/>
    </xf>
    <xf numFmtId="0" fontId="43" fillId="20" borderId="90" xfId="24" applyFont="1" applyFill="1" applyBorder="1" applyAlignment="1">
      <alignment horizontal="center"/>
    </xf>
    <xf numFmtId="0" fontId="43" fillId="20" borderId="91" xfId="24" applyFont="1" applyFill="1" applyBorder="1" applyAlignment="1">
      <alignment horizontal="center"/>
    </xf>
    <xf numFmtId="0" fontId="43" fillId="20" borderId="92" xfId="24" applyFont="1" applyFill="1" applyBorder="1" applyAlignment="1">
      <alignment horizontal="center"/>
    </xf>
    <xf numFmtId="0" fontId="43" fillId="20" borderId="93" xfId="24" applyFont="1" applyFill="1" applyBorder="1" applyAlignment="1">
      <alignment horizontal="center"/>
    </xf>
    <xf numFmtId="0" fontId="43" fillId="20" borderId="0" xfId="24" applyFont="1" applyFill="1" applyAlignment="1">
      <alignment horizontal="center"/>
    </xf>
    <xf numFmtId="0" fontId="43" fillId="20" borderId="94" xfId="24" applyFont="1" applyFill="1" applyBorder="1" applyAlignment="1">
      <alignment horizontal="center"/>
    </xf>
    <xf numFmtId="0" fontId="43" fillId="20" borderId="95" xfId="24" applyFont="1" applyFill="1" applyBorder="1" applyAlignment="1">
      <alignment horizontal="center"/>
    </xf>
    <xf numFmtId="0" fontId="43" fillId="0" borderId="96" xfId="24" applyFont="1" applyBorder="1" applyAlignment="1">
      <alignment horizontal="center"/>
    </xf>
    <xf numFmtId="0" fontId="43" fillId="0" borderId="97" xfId="24" applyFont="1" applyBorder="1" applyAlignment="1">
      <alignment horizontal="center"/>
    </xf>
    <xf numFmtId="2" fontId="43" fillId="0" borderId="97" xfId="24" applyNumberFormat="1" applyFont="1" applyBorder="1" applyAlignment="1">
      <alignment horizontal="center"/>
    </xf>
    <xf numFmtId="0" fontId="43" fillId="0" borderId="98" xfId="24" applyFont="1" applyBorder="1" applyAlignment="1">
      <alignment horizontal="center"/>
    </xf>
    <xf numFmtId="0" fontId="43" fillId="0" borderId="99" xfId="24" applyFont="1" applyBorder="1" applyAlignment="1">
      <alignment horizontal="center"/>
    </xf>
    <xf numFmtId="0" fontId="43" fillId="0" borderId="100" xfId="24" applyFont="1" applyBorder="1" applyAlignment="1">
      <alignment horizontal="center"/>
    </xf>
    <xf numFmtId="0" fontId="43" fillId="0" borderId="101" xfId="24" applyFont="1" applyBorder="1" applyAlignment="1">
      <alignment horizontal="center"/>
    </xf>
    <xf numFmtId="0" fontId="43" fillId="0" borderId="102" xfId="24" applyFont="1" applyBorder="1" applyAlignment="1">
      <alignment horizontal="center"/>
    </xf>
    <xf numFmtId="0" fontId="43" fillId="0" borderId="103" xfId="24" applyFont="1" applyBorder="1" applyAlignment="1">
      <alignment horizontal="center"/>
    </xf>
    <xf numFmtId="2" fontId="43" fillId="0" borderId="103" xfId="24" applyNumberFormat="1" applyFont="1" applyBorder="1" applyAlignment="1">
      <alignment horizontal="center"/>
    </xf>
    <xf numFmtId="2" fontId="43" fillId="21" borderId="103" xfId="24" applyNumberFormat="1" applyFont="1" applyFill="1" applyBorder="1" applyAlignment="1">
      <alignment horizontal="center"/>
    </xf>
    <xf numFmtId="0" fontId="43" fillId="0" borderId="104" xfId="24" applyFont="1" applyBorder="1" applyAlignment="1">
      <alignment horizontal="center"/>
    </xf>
    <xf numFmtId="2" fontId="43" fillId="18" borderId="103" xfId="24" applyNumberFormat="1" applyFont="1" applyFill="1" applyBorder="1" applyAlignment="1">
      <alignment horizontal="center"/>
    </xf>
    <xf numFmtId="0" fontId="43" fillId="0" borderId="0" xfId="24" applyFont="1"/>
    <xf numFmtId="2" fontId="38" fillId="0" borderId="23" xfId="21" applyNumberFormat="1" applyFont="1" applyBorder="1" applyAlignment="1">
      <alignment horizontal="center" vertical="center"/>
    </xf>
    <xf numFmtId="2" fontId="38" fillId="0" borderId="14" xfId="21" applyNumberFormat="1" applyFont="1" applyBorder="1" applyAlignment="1">
      <alignment horizontal="center" vertical="center"/>
    </xf>
    <xf numFmtId="0" fontId="29" fillId="0" borderId="11" xfId="21" applyFont="1" applyBorder="1" applyAlignment="1">
      <alignment horizontal="center" vertical="center"/>
    </xf>
    <xf numFmtId="0" fontId="29" fillId="0" borderId="18" xfId="21" applyFont="1" applyBorder="1" applyAlignment="1">
      <alignment horizontal="center" vertical="center"/>
    </xf>
    <xf numFmtId="2" fontId="38" fillId="0" borderId="54" xfId="21" applyNumberFormat="1" applyFont="1" applyBorder="1" applyAlignment="1">
      <alignment horizontal="center" vertical="center"/>
    </xf>
    <xf numFmtId="0" fontId="29" fillId="0" borderId="12" xfId="21" applyFont="1" applyBorder="1" applyAlignment="1">
      <alignment horizontal="center" vertical="center"/>
    </xf>
    <xf numFmtId="0" fontId="29" fillId="0" borderId="8" xfId="21" applyFont="1" applyBorder="1" applyAlignment="1">
      <alignment horizontal="center" vertical="center"/>
    </xf>
    <xf numFmtId="0" fontId="44" fillId="0" borderId="0" xfId="25"/>
    <xf numFmtId="0" fontId="45" fillId="0" borderId="0" xfId="25" applyFont="1" applyAlignment="1">
      <alignment horizontal="center"/>
    </xf>
    <xf numFmtId="0" fontId="39" fillId="13" borderId="4" xfId="25" applyFont="1" applyFill="1" applyBorder="1" applyAlignment="1">
      <alignment horizontal="center"/>
    </xf>
    <xf numFmtId="49" fontId="47" fillId="13" borderId="85" xfId="25" applyNumberFormat="1" applyFont="1" applyFill="1" applyBorder="1" applyAlignment="1">
      <alignment horizontal="center"/>
    </xf>
    <xf numFmtId="49" fontId="47" fillId="13" borderId="107" xfId="25" applyNumberFormat="1" applyFont="1" applyFill="1" applyBorder="1" applyAlignment="1">
      <alignment horizontal="center"/>
    </xf>
    <xf numFmtId="49" fontId="47" fillId="13" borderId="108" xfId="25" applyNumberFormat="1" applyFont="1" applyFill="1" applyBorder="1" applyAlignment="1">
      <alignment horizontal="center"/>
    </xf>
    <xf numFmtId="0" fontId="48" fillId="13" borderId="108" xfId="25" applyFont="1" applyFill="1" applyBorder="1" applyAlignment="1">
      <alignment horizontal="center"/>
    </xf>
    <xf numFmtId="49" fontId="47" fillId="13" borderId="86" xfId="25" applyNumberFormat="1" applyFont="1" applyFill="1" applyBorder="1" applyAlignment="1">
      <alignment horizontal="center"/>
    </xf>
    <xf numFmtId="49" fontId="48" fillId="13" borderId="49" xfId="25" applyNumberFormat="1" applyFont="1" applyFill="1" applyBorder="1" applyAlignment="1">
      <alignment horizontal="center"/>
    </xf>
    <xf numFmtId="0" fontId="44" fillId="0" borderId="88" xfId="25" applyBorder="1"/>
    <xf numFmtId="0" fontId="39" fillId="13" borderId="10" xfId="25" applyFont="1" applyFill="1" applyBorder="1" applyAlignment="1">
      <alignment horizontal="center"/>
    </xf>
    <xf numFmtId="49" fontId="47" fillId="0" borderId="75" xfId="25" applyNumberFormat="1" applyFont="1" applyBorder="1" applyAlignment="1">
      <alignment horizontal="center"/>
    </xf>
    <xf numFmtId="49" fontId="49" fillId="0" borderId="75" xfId="25" applyNumberFormat="1" applyFont="1" applyBorder="1" applyAlignment="1">
      <alignment horizontal="center"/>
    </xf>
    <xf numFmtId="49" fontId="47" fillId="0" borderId="58" xfId="25" applyNumberFormat="1" applyFont="1" applyBorder="1" applyAlignment="1">
      <alignment horizontal="center"/>
    </xf>
    <xf numFmtId="0" fontId="48" fillId="0" borderId="58" xfId="25" applyFont="1" applyBorder="1" applyAlignment="1">
      <alignment horizontal="center"/>
    </xf>
    <xf numFmtId="0" fontId="48" fillId="0" borderId="0" xfId="25" applyFont="1" applyAlignment="1">
      <alignment horizontal="center"/>
    </xf>
    <xf numFmtId="49" fontId="47" fillId="0" borderId="109" xfId="25" applyNumberFormat="1" applyFont="1" applyBorder="1" applyAlignment="1">
      <alignment horizontal="center"/>
    </xf>
    <xf numFmtId="0" fontId="50" fillId="0" borderId="56" xfId="25" applyFont="1" applyBorder="1" applyAlignment="1">
      <alignment horizontal="center"/>
    </xf>
    <xf numFmtId="0" fontId="50" fillId="0" borderId="75" xfId="25" applyFont="1" applyBorder="1" applyAlignment="1">
      <alignment horizontal="center"/>
    </xf>
    <xf numFmtId="0" fontId="50" fillId="22" borderId="75" xfId="25" applyFont="1" applyFill="1" applyBorder="1" applyAlignment="1">
      <alignment horizontal="center"/>
    </xf>
    <xf numFmtId="0" fontId="50" fillId="0" borderId="0" xfId="25" applyFont="1" applyAlignment="1">
      <alignment horizontal="center"/>
    </xf>
    <xf numFmtId="0" fontId="50" fillId="0" borderId="109" xfId="25" applyFont="1" applyBorder="1" applyAlignment="1">
      <alignment horizontal="center"/>
    </xf>
    <xf numFmtId="0" fontId="51" fillId="0" borderId="0" xfId="25" applyFont="1" applyAlignment="1">
      <alignment horizontal="center"/>
    </xf>
    <xf numFmtId="49" fontId="50" fillId="0" borderId="109" xfId="25" applyNumberFormat="1" applyFont="1" applyBorder="1" applyAlignment="1">
      <alignment horizontal="center"/>
    </xf>
    <xf numFmtId="0" fontId="39" fillId="13" borderId="8" xfId="25" applyFont="1" applyFill="1" applyBorder="1" applyAlignment="1">
      <alignment horizontal="center"/>
    </xf>
    <xf numFmtId="0" fontId="50" fillId="0" borderId="65" xfId="25" applyFont="1" applyBorder="1" applyAlignment="1">
      <alignment horizontal="center"/>
    </xf>
    <xf numFmtId="0" fontId="50" fillId="0" borderId="76" xfId="25" applyFont="1" applyBorder="1" applyAlignment="1">
      <alignment horizontal="center"/>
    </xf>
    <xf numFmtId="0" fontId="50" fillId="22" borderId="76" xfId="25" applyFont="1" applyFill="1" applyBorder="1" applyAlignment="1">
      <alignment horizontal="center"/>
    </xf>
    <xf numFmtId="0" fontId="50" fillId="0" borderId="54" xfId="25" applyFont="1" applyBorder="1" applyAlignment="1">
      <alignment horizontal="center"/>
    </xf>
    <xf numFmtId="0" fontId="50" fillId="0" borderId="77" xfId="25" applyFont="1" applyBorder="1" applyAlignment="1">
      <alignment horizontal="center"/>
    </xf>
    <xf numFmtId="0" fontId="39" fillId="13" borderId="13" xfId="25" applyFont="1" applyFill="1" applyBorder="1" applyAlignment="1">
      <alignment horizontal="center"/>
    </xf>
    <xf numFmtId="0" fontId="52" fillId="22" borderId="22" xfId="25" applyFont="1" applyFill="1" applyBorder="1" applyAlignment="1">
      <alignment horizontal="center"/>
    </xf>
    <xf numFmtId="0" fontId="53" fillId="0" borderId="21" xfId="25" applyFont="1" applyBorder="1" applyAlignment="1">
      <alignment horizontal="center"/>
    </xf>
    <xf numFmtId="0" fontId="53" fillId="0" borderId="66" xfId="25" applyFont="1" applyBorder="1" applyAlignment="1">
      <alignment horizontal="center"/>
    </xf>
    <xf numFmtId="0" fontId="53" fillId="0" borderId="69" xfId="25" applyFont="1" applyBorder="1" applyAlignment="1">
      <alignment horizontal="center"/>
    </xf>
    <xf numFmtId="0" fontId="39" fillId="0" borderId="21" xfId="25" applyFont="1" applyBorder="1" applyAlignment="1">
      <alignment horizontal="center"/>
    </xf>
    <xf numFmtId="0" fontId="39" fillId="0" borderId="66" xfId="25" applyFont="1" applyBorder="1" applyAlignment="1">
      <alignment horizontal="center"/>
    </xf>
    <xf numFmtId="0" fontId="52" fillId="22" borderId="56" xfId="25" applyFont="1" applyFill="1" applyBorder="1" applyAlignment="1">
      <alignment horizontal="center"/>
    </xf>
    <xf numFmtId="0" fontId="52" fillId="22" borderId="110" xfId="25" applyFont="1" applyFill="1" applyBorder="1" applyAlignment="1">
      <alignment horizontal="center"/>
    </xf>
    <xf numFmtId="0" fontId="53" fillId="0" borderId="15" xfId="25" applyFont="1" applyBorder="1" applyAlignment="1">
      <alignment horizontal="center"/>
    </xf>
    <xf numFmtId="0" fontId="53" fillId="0" borderId="63" xfId="25" applyFont="1" applyBorder="1" applyAlignment="1">
      <alignment horizontal="center"/>
    </xf>
    <xf numFmtId="0" fontId="53" fillId="0" borderId="62" xfId="25" applyFont="1" applyBorder="1" applyAlignment="1">
      <alignment horizontal="center"/>
    </xf>
    <xf numFmtId="0" fontId="39" fillId="0" borderId="15" xfId="25" applyFont="1" applyBorder="1" applyAlignment="1">
      <alignment horizontal="center"/>
    </xf>
    <xf numFmtId="0" fontId="39" fillId="0" borderId="63" xfId="25" applyFont="1" applyBorder="1" applyAlignment="1">
      <alignment horizontal="center"/>
    </xf>
    <xf numFmtId="0" fontId="39" fillId="0" borderId="69" xfId="25" applyFont="1" applyBorder="1" applyAlignment="1">
      <alignment horizontal="center"/>
    </xf>
    <xf numFmtId="0" fontId="39" fillId="0" borderId="0" xfId="25" applyFont="1"/>
    <xf numFmtId="0" fontId="52" fillId="22" borderId="16" xfId="25" applyFont="1" applyFill="1" applyBorder="1" applyAlignment="1">
      <alignment horizontal="center"/>
    </xf>
    <xf numFmtId="0" fontId="39" fillId="0" borderId="62" xfId="25" applyFont="1" applyBorder="1" applyAlignment="1">
      <alignment horizontal="center"/>
    </xf>
    <xf numFmtId="0" fontId="55" fillId="13" borderId="88" xfId="25" applyFont="1" applyFill="1" applyBorder="1" applyAlignment="1">
      <alignment horizontal="center"/>
    </xf>
    <xf numFmtId="0" fontId="50" fillId="13" borderId="88" xfId="25" applyFont="1" applyFill="1" applyBorder="1"/>
    <xf numFmtId="0" fontId="50" fillId="13" borderId="85" xfId="25" applyFont="1" applyFill="1" applyBorder="1" applyAlignment="1">
      <alignment horizontal="center"/>
    </xf>
    <xf numFmtId="0" fontId="50" fillId="13" borderId="107" xfId="25" applyFont="1" applyFill="1" applyBorder="1" applyAlignment="1">
      <alignment horizontal="center"/>
    </xf>
    <xf numFmtId="0" fontId="50" fillId="13" borderId="108" xfId="25" applyFont="1" applyFill="1" applyBorder="1" applyAlignment="1">
      <alignment horizontal="center"/>
    </xf>
    <xf numFmtId="0" fontId="50" fillId="13" borderId="88" xfId="25" applyFont="1" applyFill="1" applyBorder="1" applyAlignment="1">
      <alignment horizontal="center"/>
    </xf>
    <xf numFmtId="0" fontId="58" fillId="0" borderId="0" xfId="25" applyFont="1" applyAlignment="1">
      <alignment horizontal="center"/>
    </xf>
    <xf numFmtId="0" fontId="44" fillId="0" borderId="0" xfId="25" applyAlignment="1">
      <alignment horizontal="center"/>
    </xf>
    <xf numFmtId="0" fontId="35" fillId="0" borderId="67" xfId="21" applyFont="1" applyBorder="1" applyAlignment="1">
      <alignment horizontal="center" vertical="center"/>
    </xf>
    <xf numFmtId="0" fontId="35" fillId="0" borderId="17" xfId="21" applyFont="1" applyBorder="1" applyAlignment="1">
      <alignment horizontal="center" vertical="center"/>
    </xf>
    <xf numFmtId="0" fontId="35" fillId="0" borderId="9" xfId="21" applyFont="1" applyBorder="1" applyAlignment="1">
      <alignment horizontal="center" vertical="center"/>
    </xf>
    <xf numFmtId="2" fontId="40" fillId="11" borderId="16" xfId="24" applyNumberFormat="1" applyFont="1" applyFill="1" applyBorder="1" applyAlignment="1">
      <alignment horizontal="center"/>
    </xf>
    <xf numFmtId="2" fontId="41" fillId="11" borderId="16" xfId="24" applyNumberFormat="1" applyFont="1" applyFill="1" applyBorder="1" applyAlignment="1">
      <alignment horizontal="center"/>
    </xf>
    <xf numFmtId="0" fontId="67" fillId="0" borderId="30" xfId="6" applyFont="1" applyBorder="1" applyAlignment="1">
      <alignment horizontal="center" vertical="center"/>
    </xf>
    <xf numFmtId="0" fontId="68" fillId="0" borderId="32" xfId="6" applyFont="1" applyBorder="1" applyAlignment="1">
      <alignment horizontal="center" vertical="center"/>
    </xf>
    <xf numFmtId="0" fontId="68" fillId="0" borderId="80" xfId="6" applyFont="1" applyBorder="1" applyAlignment="1">
      <alignment horizontal="center" vertical="center"/>
    </xf>
    <xf numFmtId="0" fontId="69" fillId="0" borderId="45" xfId="6" applyFont="1" applyBorder="1" applyAlignment="1">
      <alignment horizontal="center" vertical="center"/>
    </xf>
    <xf numFmtId="0" fontId="18" fillId="0" borderId="46" xfId="6" applyFont="1" applyBorder="1" applyAlignment="1">
      <alignment horizontal="center" vertical="center"/>
    </xf>
    <xf numFmtId="0" fontId="18" fillId="0" borderId="47" xfId="6" applyFont="1" applyBorder="1" applyAlignment="1">
      <alignment horizontal="center" vertical="center"/>
    </xf>
    <xf numFmtId="0" fontId="16" fillId="0" borderId="36" xfId="6" applyFont="1" applyFill="1" applyBorder="1" applyAlignment="1">
      <alignment horizontal="center" vertical="center"/>
    </xf>
    <xf numFmtId="0" fontId="16" fillId="0" borderId="37" xfId="6" applyFont="1" applyFill="1" applyBorder="1" applyAlignment="1">
      <alignment horizontal="center" vertical="center"/>
    </xf>
    <xf numFmtId="0" fontId="16" fillId="0" borderId="38" xfId="6" applyFont="1" applyFill="1" applyBorder="1" applyAlignment="1">
      <alignment horizontal="center" vertical="center"/>
    </xf>
    <xf numFmtId="0" fontId="20" fillId="0" borderId="36" xfId="6" applyFont="1" applyFill="1" applyBorder="1" applyAlignment="1">
      <alignment horizontal="center" vertical="center"/>
    </xf>
    <xf numFmtId="0" fontId="20" fillId="0" borderId="37" xfId="6" applyFont="1" applyFill="1" applyBorder="1" applyAlignment="1">
      <alignment horizontal="center" vertical="center"/>
    </xf>
    <xf numFmtId="0" fontId="20" fillId="0" borderId="74" xfId="6" applyFont="1" applyFill="1" applyBorder="1" applyAlignment="1">
      <alignment horizontal="center" vertical="center"/>
    </xf>
    <xf numFmtId="0" fontId="60" fillId="0" borderId="0" xfId="0" applyFont="1" applyAlignment="1">
      <alignment horizontal="center"/>
    </xf>
    <xf numFmtId="0" fontId="6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9" borderId="42" xfId="6" applyFont="1" applyFill="1" applyBorder="1" applyAlignment="1">
      <alignment horizontal="center"/>
    </xf>
    <xf numFmtId="0" fontId="16" fillId="9" borderId="43" xfId="6" applyFont="1" applyFill="1" applyBorder="1" applyAlignment="1">
      <alignment horizontal="center"/>
    </xf>
    <xf numFmtId="0" fontId="16" fillId="9" borderId="44" xfId="6" applyFont="1" applyFill="1" applyBorder="1" applyAlignment="1">
      <alignment horizontal="center"/>
    </xf>
    <xf numFmtId="0" fontId="16" fillId="17" borderId="45" xfId="6" applyFont="1" applyFill="1" applyBorder="1" applyAlignment="1">
      <alignment vertical="center"/>
    </xf>
    <xf numFmtId="0" fontId="16" fillId="17" borderId="47" xfId="6" applyFont="1" applyFill="1" applyBorder="1" applyAlignment="1">
      <alignment vertical="center"/>
    </xf>
    <xf numFmtId="0" fontId="16" fillId="17" borderId="39" xfId="6" applyFont="1" applyFill="1" applyBorder="1" applyAlignment="1">
      <alignment horizontal="center" vertical="center" wrapText="1"/>
    </xf>
    <xf numFmtId="0" fontId="16" fillId="17" borderId="41" xfId="6" applyFont="1" applyFill="1" applyBorder="1" applyAlignment="1">
      <alignment horizontal="center" vertical="center" wrapText="1"/>
    </xf>
    <xf numFmtId="0" fontId="16" fillId="17" borderId="36" xfId="6" applyFont="1" applyFill="1" applyBorder="1" applyAlignment="1">
      <alignment horizontal="center" vertical="center"/>
    </xf>
    <xf numFmtId="0" fontId="16" fillId="17" borderId="38" xfId="6" applyFont="1" applyFill="1" applyBorder="1" applyAlignment="1">
      <alignment horizontal="center" vertical="center"/>
    </xf>
    <xf numFmtId="0" fontId="16" fillId="17" borderId="28" xfId="6" applyFont="1" applyFill="1" applyBorder="1" applyAlignment="1">
      <alignment horizontal="center"/>
    </xf>
    <xf numFmtId="0" fontId="16" fillId="17" borderId="29" xfId="6" applyFont="1" applyFill="1" applyBorder="1" applyAlignment="1">
      <alignment horizontal="center"/>
    </xf>
    <xf numFmtId="0" fontId="16" fillId="17" borderId="30" xfId="6" applyFont="1" applyFill="1" applyBorder="1" applyAlignment="1">
      <alignment horizontal="center"/>
    </xf>
    <xf numFmtId="0" fontId="16" fillId="17" borderId="39" xfId="6" applyFont="1" applyFill="1" applyBorder="1" applyAlignment="1">
      <alignment horizontal="center"/>
    </xf>
    <xf numFmtId="0" fontId="16" fillId="17" borderId="36" xfId="6" applyFont="1" applyFill="1" applyBorder="1" applyAlignment="1">
      <alignment horizontal="center"/>
    </xf>
    <xf numFmtId="0" fontId="16" fillId="17" borderId="45" xfId="6" applyFont="1" applyFill="1" applyBorder="1" applyAlignment="1">
      <alignment horizontal="center" vertical="center" wrapText="1"/>
    </xf>
    <xf numFmtId="0" fontId="16" fillId="17" borderId="47" xfId="6" applyFont="1" applyFill="1" applyBorder="1" applyAlignment="1">
      <alignment horizontal="center" vertical="center" wrapText="1"/>
    </xf>
    <xf numFmtId="0" fontId="16" fillId="17" borderId="53" xfId="6" applyFont="1" applyFill="1" applyBorder="1" applyAlignment="1">
      <alignment horizontal="center" vertical="center"/>
    </xf>
    <xf numFmtId="0" fontId="16" fillId="17" borderId="48" xfId="6" applyFont="1" applyFill="1" applyBorder="1" applyAlignment="1">
      <alignment horizontal="center" vertical="center"/>
    </xf>
    <xf numFmtId="0" fontId="18" fillId="17" borderId="45" xfId="6" applyFont="1" applyFill="1" applyBorder="1" applyAlignment="1">
      <alignment horizontal="center" vertical="center"/>
    </xf>
    <xf numFmtId="0" fontId="18" fillId="17" borderId="47" xfId="6" applyFont="1" applyFill="1" applyBorder="1" applyAlignment="1">
      <alignment horizontal="center" vertical="center"/>
    </xf>
    <xf numFmtId="0" fontId="16" fillId="17" borderId="39" xfId="6" applyFont="1" applyFill="1" applyBorder="1" applyAlignment="1">
      <alignment horizontal="center" vertical="center"/>
    </xf>
    <xf numFmtId="0" fontId="16" fillId="17" borderId="41" xfId="6" applyFont="1" applyFill="1" applyBorder="1" applyAlignment="1">
      <alignment horizontal="center" vertical="center"/>
    </xf>
    <xf numFmtId="0" fontId="18" fillId="17" borderId="30" xfId="6" applyFont="1" applyFill="1" applyBorder="1" applyAlignment="1">
      <alignment horizontal="center" vertical="center"/>
    </xf>
    <xf numFmtId="0" fontId="18" fillId="17" borderId="35" xfId="6" applyFont="1" applyFill="1" applyBorder="1" applyAlignment="1">
      <alignment horizontal="center" vertical="center"/>
    </xf>
    <xf numFmtId="0" fontId="16" fillId="9" borderId="25" xfId="6" applyFont="1" applyFill="1" applyBorder="1" applyAlignment="1">
      <alignment horizontal="center"/>
    </xf>
    <xf numFmtId="0" fontId="16" fillId="9" borderId="26" xfId="6" applyFont="1" applyFill="1" applyBorder="1" applyAlignment="1">
      <alignment horizontal="center"/>
    </xf>
    <xf numFmtId="0" fontId="16" fillId="9" borderId="27" xfId="6" applyFont="1" applyFill="1" applyBorder="1" applyAlignment="1">
      <alignment horizontal="center"/>
    </xf>
    <xf numFmtId="0" fontId="29" fillId="10" borderId="49" xfId="21" applyFont="1" applyFill="1" applyBorder="1" applyAlignment="1">
      <alignment horizontal="left" vertical="center"/>
    </xf>
    <xf numFmtId="0" fontId="29" fillId="10" borderId="50" xfId="21" applyFont="1" applyFill="1" applyBorder="1" applyAlignment="1">
      <alignment horizontal="left" vertical="center"/>
    </xf>
    <xf numFmtId="0" fontId="29" fillId="10" borderId="51" xfId="21" applyFont="1" applyFill="1" applyBorder="1" applyAlignment="1">
      <alignment horizontal="left" vertical="center"/>
    </xf>
    <xf numFmtId="0" fontId="35" fillId="10" borderId="49" xfId="21" applyFont="1" applyFill="1" applyBorder="1" applyAlignment="1">
      <alignment horizontal="center" vertical="center"/>
    </xf>
    <xf numFmtId="0" fontId="35" fillId="10" borderId="50" xfId="21" applyFont="1" applyFill="1" applyBorder="1" applyAlignment="1">
      <alignment horizontal="center" vertical="center"/>
    </xf>
    <xf numFmtId="0" fontId="35" fillId="10" borderId="51" xfId="21" applyFont="1" applyFill="1" applyBorder="1" applyAlignment="1">
      <alignment horizontal="center" vertical="center"/>
    </xf>
    <xf numFmtId="0" fontId="29" fillId="11" borderId="3" xfId="21" applyFont="1" applyFill="1" applyBorder="1" applyAlignment="1">
      <alignment horizontal="center" vertical="center" wrapText="1"/>
    </xf>
    <xf numFmtId="0" fontId="29" fillId="11" borderId="56" xfId="21" applyFont="1" applyFill="1" applyBorder="1" applyAlignment="1">
      <alignment horizontal="center" vertical="center" wrapText="1"/>
    </xf>
    <xf numFmtId="0" fontId="29" fillId="11" borderId="58" xfId="21" applyFont="1" applyFill="1" applyBorder="1" applyAlignment="1">
      <alignment horizontal="center" vertical="center" wrapText="1"/>
    </xf>
    <xf numFmtId="0" fontId="29" fillId="11" borderId="65" xfId="21" applyFont="1" applyFill="1" applyBorder="1" applyAlignment="1">
      <alignment horizontal="center" vertical="center" wrapText="1"/>
    </xf>
    <xf numFmtId="0" fontId="29" fillId="10" borderId="70" xfId="21" applyFont="1" applyFill="1" applyBorder="1" applyAlignment="1">
      <alignment horizontal="center" vertical="center" wrapText="1"/>
    </xf>
    <xf numFmtId="0" fontId="29" fillId="10" borderId="61" xfId="21" applyFont="1" applyFill="1" applyBorder="1" applyAlignment="1">
      <alignment horizontal="center" vertical="center" wrapText="1"/>
    </xf>
    <xf numFmtId="0" fontId="29" fillId="11" borderId="57" xfId="21" applyFont="1" applyFill="1" applyBorder="1" applyAlignment="1">
      <alignment horizontal="center" vertical="center" wrapText="1"/>
    </xf>
    <xf numFmtId="0" fontId="29" fillId="11" borderId="60" xfId="21" applyFont="1" applyFill="1" applyBorder="1" applyAlignment="1">
      <alignment horizontal="center" vertical="center" wrapText="1"/>
    </xf>
    <xf numFmtId="0" fontId="61" fillId="11" borderId="58" xfId="21" applyFont="1" applyFill="1" applyBorder="1" applyAlignment="1">
      <alignment horizontal="center" vertical="center" wrapText="1"/>
    </xf>
    <xf numFmtId="0" fontId="61" fillId="11" borderId="65" xfId="21" applyFont="1" applyFill="1" applyBorder="1" applyAlignment="1">
      <alignment horizontal="center" vertical="center" wrapText="1"/>
    </xf>
    <xf numFmtId="0" fontId="29" fillId="10" borderId="59" xfId="21" applyFont="1" applyFill="1" applyBorder="1" applyAlignment="1">
      <alignment horizontal="center" vertical="center" wrapText="1"/>
    </xf>
    <xf numFmtId="0" fontId="29" fillId="10" borderId="49" xfId="21" applyFont="1" applyFill="1" applyBorder="1" applyAlignment="1">
      <alignment horizontal="center" vertical="center"/>
    </xf>
    <xf numFmtId="0" fontId="29" fillId="10" borderId="50" xfId="21" applyFont="1" applyFill="1" applyBorder="1" applyAlignment="1">
      <alignment horizontal="center" vertical="center"/>
    </xf>
    <xf numFmtId="0" fontId="29" fillId="10" borderId="51" xfId="21" applyFont="1" applyFill="1" applyBorder="1" applyAlignment="1">
      <alignment horizontal="center" vertical="center"/>
    </xf>
    <xf numFmtId="0" fontId="62" fillId="0" borderId="0" xfId="20" applyFont="1" applyAlignment="1">
      <alignment horizontal="center"/>
    </xf>
    <xf numFmtId="0" fontId="64" fillId="0" borderId="0" xfId="20" applyFont="1" applyAlignment="1">
      <alignment horizontal="center"/>
    </xf>
    <xf numFmtId="0" fontId="63" fillId="0" borderId="0" xfId="20" applyFont="1" applyAlignment="1">
      <alignment horizontal="center"/>
    </xf>
    <xf numFmtId="0" fontId="34" fillId="13" borderId="49" xfId="21" applyFont="1" applyFill="1" applyBorder="1" applyAlignment="1">
      <alignment horizontal="center" vertical="center"/>
    </xf>
    <xf numFmtId="0" fontId="34" fillId="13" borderId="50" xfId="21" applyFont="1" applyFill="1" applyBorder="1" applyAlignment="1">
      <alignment horizontal="center" vertical="center"/>
    </xf>
    <xf numFmtId="0" fontId="34" fillId="13" borderId="51" xfId="21" applyFont="1" applyFill="1" applyBorder="1" applyAlignment="1">
      <alignment horizontal="center" vertical="center"/>
    </xf>
    <xf numFmtId="0" fontId="29" fillId="11" borderId="11" xfId="21" applyFont="1" applyFill="1" applyBorder="1" applyAlignment="1">
      <alignment horizontal="center" vertical="center"/>
    </xf>
    <xf numFmtId="0" fontId="29" fillId="11" borderId="10" xfId="21" applyFont="1" applyFill="1" applyBorder="1" applyAlignment="1">
      <alignment horizontal="center" vertical="center"/>
    </xf>
    <xf numFmtId="0" fontId="29" fillId="11" borderId="18" xfId="21" applyFont="1" applyFill="1" applyBorder="1" applyAlignment="1">
      <alignment horizontal="center" vertical="center"/>
    </xf>
    <xf numFmtId="0" fontId="29" fillId="11" borderId="7" xfId="21" applyFont="1" applyFill="1" applyBorder="1" applyAlignment="1">
      <alignment horizontal="center" vertical="center" wrapText="1"/>
    </xf>
    <xf numFmtId="0" fontId="29" fillId="11" borderId="75" xfId="21" applyFont="1" applyFill="1" applyBorder="1" applyAlignment="1">
      <alignment horizontal="center" vertical="center" wrapText="1"/>
    </xf>
    <xf numFmtId="0" fontId="29" fillId="11" borderId="68" xfId="21" applyFont="1" applyFill="1" applyBorder="1" applyAlignment="1">
      <alignment horizontal="center" vertical="center" wrapText="1"/>
    </xf>
    <xf numFmtId="0" fontId="29" fillId="11" borderId="6" xfId="21" applyFont="1" applyFill="1" applyBorder="1" applyAlignment="1">
      <alignment horizontal="center" vertical="center"/>
    </xf>
    <xf numFmtId="0" fontId="29" fillId="11" borderId="20" xfId="21" applyFont="1" applyFill="1" applyBorder="1" applyAlignment="1">
      <alignment horizontal="center" vertical="center"/>
    </xf>
    <xf numFmtId="0" fontId="29" fillId="11" borderId="19" xfId="21" applyFont="1" applyFill="1" applyBorder="1" applyAlignment="1">
      <alignment horizontal="center" vertical="center"/>
    </xf>
    <xf numFmtId="0" fontId="29" fillId="16" borderId="4" xfId="21" applyFont="1" applyFill="1" applyBorder="1" applyAlignment="1">
      <alignment horizontal="center" vertical="center" wrapText="1"/>
    </xf>
    <xf numFmtId="0" fontId="29" fillId="16" borderId="10" xfId="21" applyFont="1" applyFill="1" applyBorder="1" applyAlignment="1">
      <alignment horizontal="center" vertical="center" wrapText="1"/>
    </xf>
    <xf numFmtId="0" fontId="29" fillId="16" borderId="8" xfId="21" applyFont="1" applyFill="1" applyBorder="1" applyAlignment="1">
      <alignment horizontal="center" vertical="center" wrapText="1"/>
    </xf>
    <xf numFmtId="0" fontId="29" fillId="10" borderId="11" xfId="21" applyFont="1" applyFill="1" applyBorder="1" applyAlignment="1">
      <alignment horizontal="center" vertical="center" wrapText="1"/>
    </xf>
    <xf numFmtId="0" fontId="29" fillId="10" borderId="10" xfId="21" applyFont="1" applyFill="1" applyBorder="1" applyAlignment="1">
      <alignment horizontal="center" vertical="center" wrapText="1"/>
    </xf>
    <xf numFmtId="0" fontId="29" fillId="10" borderId="24" xfId="21" applyFont="1" applyFill="1" applyBorder="1" applyAlignment="1">
      <alignment horizontal="center" vertical="center" wrapText="1"/>
    </xf>
    <xf numFmtId="0" fontId="29" fillId="14" borderId="105" xfId="21" applyFont="1" applyFill="1" applyBorder="1" applyAlignment="1">
      <alignment horizontal="center" vertical="center"/>
    </xf>
    <xf numFmtId="0" fontId="29" fillId="14" borderId="3" xfId="21" applyFont="1" applyFill="1" applyBorder="1" applyAlignment="1">
      <alignment horizontal="center" vertical="center"/>
    </xf>
    <xf numFmtId="0" fontId="29" fillId="14" borderId="106" xfId="21" applyFont="1" applyFill="1" applyBorder="1" applyAlignment="1">
      <alignment horizontal="center" vertical="center"/>
    </xf>
    <xf numFmtId="0" fontId="29" fillId="14" borderId="11" xfId="21" applyFont="1" applyFill="1" applyBorder="1" applyAlignment="1">
      <alignment horizontal="center" vertical="center" wrapText="1"/>
    </xf>
    <xf numFmtId="0" fontId="29" fillId="14" borderId="10" xfId="21" applyFont="1" applyFill="1" applyBorder="1" applyAlignment="1">
      <alignment horizontal="center" vertical="center" wrapText="1"/>
    </xf>
    <xf numFmtId="0" fontId="29" fillId="14" borderId="18" xfId="21" applyFont="1" applyFill="1" applyBorder="1" applyAlignment="1">
      <alignment horizontal="center" vertical="center" wrapText="1"/>
    </xf>
    <xf numFmtId="0" fontId="1" fillId="0" borderId="0" xfId="24" applyAlignment="1">
      <alignment horizontal="left"/>
    </xf>
    <xf numFmtId="0" fontId="39" fillId="0" borderId="0" xfId="24" applyFont="1" applyAlignment="1">
      <alignment horizontal="center"/>
    </xf>
    <xf numFmtId="0" fontId="65" fillId="0" borderId="0" xfId="24" applyFont="1" applyAlignment="1">
      <alignment horizontal="center"/>
    </xf>
    <xf numFmtId="0" fontId="40" fillId="0" borderId="0" xfId="24" applyFont="1" applyAlignment="1">
      <alignment horizontal="center"/>
    </xf>
    <xf numFmtId="0" fontId="1" fillId="0" borderId="0" xfId="24" applyAlignment="1">
      <alignment horizontal="center"/>
    </xf>
    <xf numFmtId="0" fontId="42" fillId="0" borderId="0" xfId="24" applyFont="1" applyAlignment="1">
      <alignment horizontal="center"/>
    </xf>
    <xf numFmtId="0" fontId="54" fillId="13" borderId="49" xfId="25" applyFont="1" applyFill="1" applyBorder="1" applyAlignment="1">
      <alignment horizontal="center"/>
    </xf>
    <xf numFmtId="0" fontId="54" fillId="13" borderId="50" xfId="25" applyFont="1" applyFill="1" applyBorder="1" applyAlignment="1">
      <alignment horizontal="center"/>
    </xf>
    <xf numFmtId="0" fontId="54" fillId="13" borderId="51" xfId="25" applyFont="1" applyFill="1" applyBorder="1" applyAlignment="1">
      <alignment horizontal="center"/>
    </xf>
    <xf numFmtId="0" fontId="56" fillId="0" borderId="0" xfId="25" applyFont="1" applyAlignment="1">
      <alignment horizontal="center"/>
    </xf>
    <xf numFmtId="0" fontId="57" fillId="0" borderId="0" xfId="25" applyFont="1" applyAlignment="1">
      <alignment horizontal="center"/>
    </xf>
    <xf numFmtId="0" fontId="59" fillId="0" borderId="0" xfId="25" applyFont="1" applyAlignment="1">
      <alignment horizontal="left"/>
    </xf>
    <xf numFmtId="0" fontId="39" fillId="0" borderId="0" xfId="25" applyFont="1" applyAlignment="1">
      <alignment horizontal="left"/>
    </xf>
    <xf numFmtId="0" fontId="45" fillId="0" borderId="0" xfId="25" applyFont="1" applyAlignment="1">
      <alignment horizontal="center"/>
    </xf>
    <xf numFmtId="0" fontId="46" fillId="22" borderId="4" xfId="25" applyFont="1" applyFill="1" applyBorder="1" applyAlignment="1">
      <alignment horizontal="center"/>
    </xf>
    <xf numFmtId="0" fontId="46" fillId="22" borderId="10" xfId="25" applyFont="1" applyFill="1" applyBorder="1" applyAlignment="1">
      <alignment horizontal="center"/>
    </xf>
    <xf numFmtId="0" fontId="46" fillId="22" borderId="8" xfId="25" applyFont="1" applyFill="1" applyBorder="1" applyAlignment="1">
      <alignment horizontal="center"/>
    </xf>
    <xf numFmtId="0" fontId="39" fillId="13" borderId="49" xfId="25" applyFont="1" applyFill="1" applyBorder="1" applyAlignment="1">
      <alignment horizontal="center"/>
    </xf>
    <xf numFmtId="0" fontId="39" fillId="13" borderId="50" xfId="25" applyFont="1" applyFill="1" applyBorder="1" applyAlignment="1">
      <alignment horizontal="center"/>
    </xf>
    <xf numFmtId="0" fontId="39" fillId="13" borderId="51" xfId="25" applyFont="1" applyFill="1" applyBorder="1" applyAlignment="1">
      <alignment horizontal="center"/>
    </xf>
    <xf numFmtId="0" fontId="7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39" fillId="23" borderId="4" xfId="0" applyNumberFormat="1" applyFont="1" applyFill="1" applyBorder="1" applyAlignment="1">
      <alignment horizontal="center"/>
    </xf>
    <xf numFmtId="49" fontId="54" fillId="22" borderId="4" xfId="0" applyNumberFormat="1" applyFont="1" applyFill="1" applyBorder="1" applyAlignment="1">
      <alignment horizontal="center" vertical="center"/>
    </xf>
    <xf numFmtId="49" fontId="47" fillId="23" borderId="83" xfId="0" applyNumberFormat="1" applyFont="1" applyFill="1" applyBorder="1" applyAlignment="1">
      <alignment horizontal="center"/>
    </xf>
    <xf numFmtId="49" fontId="47" fillId="23" borderId="84" xfId="0" applyNumberFormat="1" applyFont="1" applyFill="1" applyBorder="1" applyAlignment="1">
      <alignment horizontal="center"/>
    </xf>
    <xf numFmtId="49" fontId="71" fillId="23" borderId="84" xfId="0" applyNumberFormat="1" applyFont="1" applyFill="1" applyBorder="1" applyAlignment="1">
      <alignment horizontal="center"/>
    </xf>
    <xf numFmtId="49" fontId="47" fillId="23" borderId="111" xfId="0" applyNumberFormat="1" applyFont="1" applyFill="1" applyBorder="1" applyAlignment="1">
      <alignment horizontal="center"/>
    </xf>
    <xf numFmtId="49" fontId="39" fillId="23" borderId="10" xfId="0" applyNumberFormat="1" applyFont="1" applyFill="1" applyBorder="1" applyAlignment="1">
      <alignment horizontal="center"/>
    </xf>
    <xf numFmtId="49" fontId="54" fillId="22" borderId="10" xfId="0" applyNumberFormat="1" applyFont="1" applyFill="1" applyBorder="1" applyAlignment="1">
      <alignment horizontal="center" vertical="center"/>
    </xf>
    <xf numFmtId="49" fontId="50" fillId="0" borderId="75" xfId="0" applyNumberFormat="1" applyFont="1" applyBorder="1" applyAlignment="1">
      <alignment horizontal="center"/>
    </xf>
    <xf numFmtId="49" fontId="50" fillId="22" borderId="56" xfId="0" applyNumberFormat="1" applyFont="1" applyFill="1" applyBorder="1" applyAlignment="1">
      <alignment horizontal="center"/>
    </xf>
    <xf numFmtId="49" fontId="50" fillId="0" borderId="110" xfId="0" applyNumberFormat="1" applyFont="1" applyBorder="1" applyAlignment="1">
      <alignment horizontal="center"/>
    </xf>
    <xf numFmtId="49" fontId="50" fillId="0" borderId="56" xfId="0" applyNumberFormat="1" applyFont="1" applyBorder="1" applyAlignment="1">
      <alignment horizontal="center"/>
    </xf>
    <xf numFmtId="49" fontId="49" fillId="22" borderId="10" xfId="0" applyNumberFormat="1" applyFont="1" applyFill="1" applyBorder="1" applyAlignment="1">
      <alignment horizontal="center" vertical="center"/>
    </xf>
    <xf numFmtId="49" fontId="39" fillId="23" borderId="8" xfId="0" applyNumberFormat="1" applyFont="1" applyFill="1" applyBorder="1" applyAlignment="1">
      <alignment horizontal="center"/>
    </xf>
    <xf numFmtId="49" fontId="49" fillId="22" borderId="8" xfId="0" applyNumberFormat="1" applyFont="1" applyFill="1" applyBorder="1" applyAlignment="1">
      <alignment horizontal="center" vertical="center"/>
    </xf>
    <xf numFmtId="49" fontId="72" fillId="0" borderId="76" xfId="0" applyNumberFormat="1" applyFont="1" applyBorder="1" applyAlignment="1">
      <alignment horizontal="center"/>
    </xf>
    <xf numFmtId="49" fontId="50" fillId="22" borderId="65" xfId="0" applyNumberFormat="1" applyFont="1" applyFill="1" applyBorder="1" applyAlignment="1">
      <alignment horizontal="center"/>
    </xf>
    <xf numFmtId="49" fontId="50" fillId="0" borderId="65" xfId="0" applyNumberFormat="1" applyFont="1" applyBorder="1" applyAlignment="1">
      <alignment horizontal="center"/>
    </xf>
    <xf numFmtId="0" fontId="39" fillId="23" borderId="49" xfId="0" applyFont="1" applyFill="1" applyBorder="1" applyAlignment="1">
      <alignment horizontal="center"/>
    </xf>
    <xf numFmtId="0" fontId="39" fillId="23" borderId="50" xfId="0" applyFont="1" applyFill="1" applyBorder="1" applyAlignment="1">
      <alignment horizontal="center"/>
    </xf>
    <xf numFmtId="0" fontId="39" fillId="23" borderId="51" xfId="0" applyFont="1" applyFill="1" applyBorder="1" applyAlignment="1">
      <alignment horizontal="center"/>
    </xf>
    <xf numFmtId="49" fontId="39" fillId="23" borderId="13" xfId="0" applyNumberFormat="1" applyFont="1" applyFill="1" applyBorder="1" applyAlignment="1">
      <alignment horizontal="center"/>
    </xf>
    <xf numFmtId="49" fontId="52" fillId="22" borderId="13" xfId="0" applyNumberFormat="1" applyFont="1" applyFill="1" applyBorder="1" applyAlignment="1">
      <alignment horizontal="center"/>
    </xf>
    <xf numFmtId="1" fontId="39" fillId="0" borderId="66" xfId="0" applyNumberFormat="1" applyFont="1" applyBorder="1" applyAlignment="1">
      <alignment horizontal="center"/>
    </xf>
    <xf numFmtId="1" fontId="39" fillId="0" borderId="23" xfId="0" applyNumberFormat="1" applyFont="1" applyBorder="1" applyAlignment="1">
      <alignment horizontal="center"/>
    </xf>
    <xf numFmtId="1" fontId="39" fillId="0" borderId="69" xfId="0" applyNumberFormat="1" applyFont="1" applyBorder="1" applyAlignment="1">
      <alignment horizontal="center"/>
    </xf>
    <xf numFmtId="1" fontId="39" fillId="0" borderId="22" xfId="0" applyNumberFormat="1" applyFont="1" applyBorder="1" applyAlignment="1">
      <alignment horizontal="center"/>
    </xf>
    <xf numFmtId="1" fontId="39" fillId="0" borderId="13" xfId="0" applyNumberFormat="1" applyFont="1" applyBorder="1" applyAlignment="1">
      <alignment horizontal="center"/>
    </xf>
    <xf numFmtId="0" fontId="54" fillId="23" borderId="49" xfId="0" applyFont="1" applyFill="1" applyBorder="1" applyAlignment="1">
      <alignment horizontal="center"/>
    </xf>
    <xf numFmtId="0" fontId="54" fillId="23" borderId="50" xfId="0" applyFont="1" applyFill="1" applyBorder="1" applyAlignment="1">
      <alignment horizontal="center"/>
    </xf>
    <xf numFmtId="0" fontId="54" fillId="23" borderId="51" xfId="0" applyFont="1" applyFill="1" applyBorder="1" applyAlignment="1">
      <alignment horizontal="center"/>
    </xf>
    <xf numFmtId="49" fontId="52" fillId="22" borderId="12" xfId="0" applyNumberFormat="1" applyFont="1" applyFill="1" applyBorder="1" applyAlignment="1">
      <alignment horizontal="center"/>
    </xf>
    <xf numFmtId="1" fontId="39" fillId="0" borderId="63" xfId="0" applyNumberFormat="1" applyFont="1" applyBorder="1" applyAlignment="1">
      <alignment horizontal="center"/>
    </xf>
    <xf numFmtId="1" fontId="39" fillId="0" borderId="14" xfId="0" applyNumberFormat="1" applyFont="1" applyBorder="1" applyAlignment="1">
      <alignment horizontal="center"/>
    </xf>
    <xf numFmtId="1" fontId="39" fillId="0" borderId="62" xfId="0" applyNumberFormat="1" applyFont="1" applyBorder="1" applyAlignment="1">
      <alignment horizontal="center"/>
    </xf>
    <xf numFmtId="1" fontId="39" fillId="0" borderId="16" xfId="0" applyNumberFormat="1" applyFont="1" applyBorder="1" applyAlignment="1">
      <alignment horizontal="center"/>
    </xf>
    <xf numFmtId="49" fontId="55" fillId="23" borderId="88" xfId="0" applyNumberFormat="1" applyFont="1" applyFill="1" applyBorder="1" applyAlignment="1">
      <alignment horizontal="center"/>
    </xf>
    <xf numFmtId="49" fontId="50" fillId="23" borderId="88" xfId="0" applyNumberFormat="1" applyFont="1" applyFill="1" applyBorder="1"/>
    <xf numFmtId="0" fontId="50" fillId="23" borderId="86" xfId="0" applyFont="1" applyFill="1" applyBorder="1" applyAlignment="1">
      <alignment horizontal="center"/>
    </xf>
    <xf numFmtId="0" fontId="50" fillId="23" borderId="108" xfId="0" applyFont="1" applyFill="1" applyBorder="1" applyAlignment="1">
      <alignment horizontal="center"/>
    </xf>
    <xf numFmtId="0" fontId="50" fillId="23" borderId="107" xfId="0" applyFont="1" applyFill="1" applyBorder="1" applyAlignment="1">
      <alignment horizontal="center"/>
    </xf>
    <xf numFmtId="0" fontId="50" fillId="23" borderId="51" xfId="0" applyFont="1" applyFill="1" applyBorder="1" applyAlignment="1">
      <alignment horizontal="center"/>
    </xf>
    <xf numFmtId="49" fontId="55" fillId="0" borderId="0" xfId="0" applyNumberFormat="1" applyFont="1" applyAlignment="1">
      <alignment horizontal="center"/>
    </xf>
    <xf numFmtId="49" fontId="73" fillId="0" borderId="0" xfId="0" applyNumberFormat="1" applyFont="1"/>
    <xf numFmtId="0" fontId="77" fillId="0" borderId="0" xfId="0" applyFont="1" applyAlignment="1">
      <alignment horizontal="center"/>
    </xf>
    <xf numFmtId="0" fontId="39" fillId="0" borderId="0" xfId="0" applyFont="1"/>
    <xf numFmtId="0" fontId="78" fillId="0" borderId="0" xfId="0" applyFont="1"/>
    <xf numFmtId="0" fontId="79" fillId="0" borderId="0" xfId="0" applyFont="1" applyAlignment="1">
      <alignment horizontal="left"/>
    </xf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39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81" fillId="0" borderId="0" xfId="0" applyFont="1"/>
  </cellXfs>
  <cellStyles count="2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álna" xfId="0" builtinId="0" customBuiltin="1"/>
    <cellStyle name="Normálna 2" xfId="20" xr:uid="{00000000-0005-0000-0000-00000E000000}"/>
    <cellStyle name="Normálna 3" xfId="22" xr:uid="{00000000-0005-0000-0000-00000F000000}"/>
    <cellStyle name="Normálna 4" xfId="23" xr:uid="{00000000-0005-0000-0000-000010000000}"/>
    <cellStyle name="Normálne 2" xfId="24" xr:uid="{00000000-0005-0000-0000-000012000000}"/>
    <cellStyle name="Normálne 2 2" xfId="25" xr:uid="{00000000-0005-0000-0000-000013000000}"/>
    <cellStyle name="normálne_Hárok1" xfId="21" xr:uid="{00000000-0005-0000-0000-000014000000}"/>
    <cellStyle name="Note" xfId="15" xr:uid="{00000000-0005-0000-0000-000015000000}"/>
    <cellStyle name="Result" xfId="16" xr:uid="{00000000-0005-0000-0000-000016000000}"/>
    <cellStyle name="Status" xfId="17" xr:uid="{00000000-0005-0000-0000-000017000000}"/>
    <cellStyle name="Text" xfId="18" xr:uid="{00000000-0005-0000-0000-000018000000}"/>
    <cellStyle name="Warning" xfId="19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143706</xdr:colOff>
      <xdr:row>0</xdr:row>
      <xdr:rowOff>7393</xdr:rowOff>
    </xdr:from>
    <xdr:to>
      <xdr:col>2</xdr:col>
      <xdr:colOff>14894</xdr:colOff>
      <xdr:row>2</xdr:row>
      <xdr:rowOff>156042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0320FB-7AE5-9A4D-8B40-6B704553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3706" y="7393"/>
          <a:ext cx="376013" cy="5486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124656</xdr:colOff>
      <xdr:row>0</xdr:row>
      <xdr:rowOff>35968</xdr:rowOff>
    </xdr:from>
    <xdr:to>
      <xdr:col>1</xdr:col>
      <xdr:colOff>329219</xdr:colOff>
      <xdr:row>2</xdr:row>
      <xdr:rowOff>184617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8D4344-43D3-CF48-A0D7-D71A5296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656" y="35968"/>
          <a:ext cx="560163" cy="52964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124656</xdr:colOff>
      <xdr:row>0</xdr:row>
      <xdr:rowOff>35968</xdr:rowOff>
    </xdr:from>
    <xdr:to>
      <xdr:col>1</xdr:col>
      <xdr:colOff>329219</xdr:colOff>
      <xdr:row>2</xdr:row>
      <xdr:rowOff>184617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6821F2F-081A-2C43-A435-0095768D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656" y="35968"/>
          <a:ext cx="560163" cy="52964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Lu&#269;ivn&#22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olive/Documents/Hasi&#269;i/Deti/POMH%202024/2024%20MH%20Lu&#269;ivn&#22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Users/olive/Documents/Hasi&#269;i/Deti/POMH%202024/2024%20MH%20Lu&#269;ivn&#22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Gerlacho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Spi&#353;sk&#225;%20Sobot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&#352;u&#328;a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hist.tab"/>
      <sheetName val="Olympiáda"/>
      <sheetName val="Hárok1"/>
    </sheetNames>
    <sheetDataSet>
      <sheetData sheetId="0">
        <row r="6">
          <cell r="R6">
            <v>182.60000000000002</v>
          </cell>
        </row>
        <row r="25">
          <cell r="R25">
            <v>219.89999999999998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lachov"/>
      <sheetName val="hist.tab"/>
      <sheetName val="Liga MH"/>
      <sheetName val="Hárok1"/>
    </sheetNames>
    <sheetDataSet>
      <sheetData sheetId="0">
        <row r="6">
          <cell r="N6" t="str">
            <v>Výsledný</v>
          </cell>
        </row>
        <row r="21">
          <cell r="N21">
            <v>408.30000000000007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Sobota"/>
      <sheetName val="Olympiáda"/>
      <sheetName val="hist.tab"/>
      <sheetName val="Hárok1"/>
    </sheetNames>
    <sheetDataSet>
      <sheetData sheetId="0">
        <row r="6">
          <cell r="Q6">
            <v>86.2</v>
          </cell>
        </row>
        <row r="17">
          <cell r="Q17">
            <v>81.400000000000006</v>
          </cell>
        </row>
      </sheetData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uňava"/>
      <sheetName val="hist.tab"/>
      <sheetName val="Olympiáda"/>
      <sheetName val="Hárok1"/>
    </sheetNames>
    <sheetDataSet>
      <sheetData sheetId="0">
        <row r="6">
          <cell r="Q6">
            <v>100.46000000000001</v>
          </cell>
        </row>
        <row r="29">
          <cell r="Q29">
            <v>107.91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workbookViewId="0">
      <selection activeCell="R19" sqref="R19"/>
    </sheetView>
  </sheetViews>
  <sheetFormatPr baseColWidth="10" defaultColWidth="9" defaultRowHeight="13"/>
  <cols>
    <col min="1" max="1" width="6.19921875" customWidth="1"/>
    <col min="2" max="2" width="6" customWidth="1"/>
    <col min="3" max="3" width="21.19921875" customWidth="1"/>
    <col min="4" max="4" width="7.796875" customWidth="1"/>
    <col min="5" max="5" width="5.796875" customWidth="1"/>
    <col min="6" max="6" width="8.19921875" customWidth="1"/>
    <col min="7" max="7" width="7.19921875" customWidth="1"/>
    <col min="8" max="8" width="5.3984375" customWidth="1"/>
    <col min="9" max="9" width="9.796875" customWidth="1"/>
    <col min="10" max="10" width="6.796875" customWidth="1"/>
    <col min="11" max="11" width="5.796875" customWidth="1"/>
    <col min="12" max="12" width="7.3984375" customWidth="1"/>
    <col min="13" max="13" width="6.796875" customWidth="1"/>
    <col min="14" max="14" width="10.796875" customWidth="1"/>
    <col min="15" max="15" width="9.796875" customWidth="1"/>
    <col min="16" max="16" width="7.796875" customWidth="1"/>
  </cols>
  <sheetData>
    <row r="1" spans="1:16">
      <c r="A1" s="274" t="s">
        <v>248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</row>
    <row r="2" spans="1:16">
      <c r="A2" s="275" t="s">
        <v>249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</row>
    <row r="3" spans="1:16" ht="14" thickBot="1">
      <c r="A3" s="276" t="s">
        <v>131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</row>
    <row r="4" spans="1:16" ht="14" thickBot="1">
      <c r="A4" s="277" t="s">
        <v>186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9"/>
    </row>
    <row r="5" spans="1:16" ht="16">
      <c r="A5" s="280" t="s">
        <v>0</v>
      </c>
      <c r="B5" s="282" t="s">
        <v>1</v>
      </c>
      <c r="C5" s="284" t="s">
        <v>250</v>
      </c>
      <c r="D5" s="286" t="s">
        <v>2</v>
      </c>
      <c r="E5" s="287"/>
      <c r="F5" s="288"/>
      <c r="G5" s="289" t="s">
        <v>3</v>
      </c>
      <c r="H5" s="287"/>
      <c r="I5" s="290"/>
      <c r="J5" s="286" t="s">
        <v>251</v>
      </c>
      <c r="K5" s="287"/>
      <c r="L5" s="288"/>
      <c r="M5" s="27"/>
      <c r="N5" s="291" t="s">
        <v>4</v>
      </c>
      <c r="O5" s="297" t="s">
        <v>5</v>
      </c>
      <c r="P5" s="299" t="s">
        <v>6</v>
      </c>
    </row>
    <row r="6" spans="1:16" ht="25" thickBot="1">
      <c r="A6" s="281"/>
      <c r="B6" s="283"/>
      <c r="C6" s="285"/>
      <c r="D6" s="28" t="s">
        <v>7</v>
      </c>
      <c r="E6" s="29" t="s">
        <v>8</v>
      </c>
      <c r="F6" s="30" t="s">
        <v>9</v>
      </c>
      <c r="G6" s="31" t="s">
        <v>7</v>
      </c>
      <c r="H6" s="29" t="s">
        <v>8</v>
      </c>
      <c r="I6" s="32" t="s">
        <v>9</v>
      </c>
      <c r="J6" s="28" t="s">
        <v>7</v>
      </c>
      <c r="K6" s="29" t="s">
        <v>8</v>
      </c>
      <c r="L6" s="30" t="s">
        <v>9</v>
      </c>
      <c r="M6" s="33" t="s">
        <v>10</v>
      </c>
      <c r="N6" s="292"/>
      <c r="O6" s="298"/>
      <c r="P6" s="300"/>
    </row>
    <row r="7" spans="1:16" ht="14">
      <c r="A7" s="34" t="s">
        <v>11</v>
      </c>
      <c r="B7" s="14">
        <v>7</v>
      </c>
      <c r="C7" s="271" t="s">
        <v>48</v>
      </c>
      <c r="D7" s="37">
        <v>29.9</v>
      </c>
      <c r="E7" s="15">
        <v>0</v>
      </c>
      <c r="F7" s="16">
        <f t="shared" ref="F7:F18" si="0">SUM(D7:E7)</f>
        <v>29.9</v>
      </c>
      <c r="G7" s="38">
        <v>26.6</v>
      </c>
      <c r="H7" s="39">
        <v>0</v>
      </c>
      <c r="I7" s="17">
        <f t="shared" ref="I7:I18" si="1">SUM(G7:H7)</f>
        <v>26.6</v>
      </c>
      <c r="J7" s="37">
        <v>13.3</v>
      </c>
      <c r="K7" s="39">
        <v>0</v>
      </c>
      <c r="L7" s="18">
        <f t="shared" ref="L7:L18" si="2">SUM(J7,K7)</f>
        <v>13.3</v>
      </c>
      <c r="M7" s="40">
        <v>2</v>
      </c>
      <c r="N7" s="19">
        <f t="shared" ref="N7:N18" si="3">SUM(F7,I7,L7,)-M7</f>
        <v>67.8</v>
      </c>
      <c r="O7" s="20">
        <f t="shared" ref="O7:O18" si="4">SUM(N7-$N$7)</f>
        <v>0</v>
      </c>
      <c r="P7" s="262">
        <v>20</v>
      </c>
    </row>
    <row r="8" spans="1:16" ht="14">
      <c r="A8" s="35" t="s">
        <v>12</v>
      </c>
      <c r="B8" s="5">
        <v>3</v>
      </c>
      <c r="C8" s="272" t="s">
        <v>44</v>
      </c>
      <c r="D8" s="7">
        <v>29.9</v>
      </c>
      <c r="E8" s="1">
        <v>0</v>
      </c>
      <c r="F8" s="8">
        <f t="shared" si="0"/>
        <v>29.9</v>
      </c>
      <c r="G8" s="6">
        <v>28.8</v>
      </c>
      <c r="H8" s="2">
        <v>0</v>
      </c>
      <c r="I8" s="9">
        <f t="shared" si="1"/>
        <v>28.8</v>
      </c>
      <c r="J8" s="7">
        <v>14.2</v>
      </c>
      <c r="K8" s="2">
        <v>0</v>
      </c>
      <c r="L8" s="10">
        <f t="shared" si="2"/>
        <v>14.2</v>
      </c>
      <c r="M8" s="11">
        <v>4</v>
      </c>
      <c r="N8" s="13">
        <f t="shared" si="3"/>
        <v>68.900000000000006</v>
      </c>
      <c r="O8" s="12">
        <f t="shared" si="4"/>
        <v>1.1000000000000085</v>
      </c>
      <c r="P8" s="263">
        <v>19</v>
      </c>
    </row>
    <row r="9" spans="1:16" ht="14">
      <c r="A9" s="35" t="s">
        <v>13</v>
      </c>
      <c r="B9" s="5">
        <v>20</v>
      </c>
      <c r="C9" s="272" t="s">
        <v>52</v>
      </c>
      <c r="D9" s="7">
        <v>32.5</v>
      </c>
      <c r="E9" s="1">
        <v>0</v>
      </c>
      <c r="F9" s="8">
        <f t="shared" si="0"/>
        <v>32.5</v>
      </c>
      <c r="G9" s="6">
        <v>28.7</v>
      </c>
      <c r="H9" s="2">
        <v>0</v>
      </c>
      <c r="I9" s="9">
        <f t="shared" si="1"/>
        <v>28.7</v>
      </c>
      <c r="J9" s="7">
        <v>14.6</v>
      </c>
      <c r="K9" s="2">
        <v>0</v>
      </c>
      <c r="L9" s="10">
        <f t="shared" si="2"/>
        <v>14.6</v>
      </c>
      <c r="M9" s="11">
        <v>4</v>
      </c>
      <c r="N9" s="13">
        <f t="shared" si="3"/>
        <v>71.8</v>
      </c>
      <c r="O9" s="12">
        <f t="shared" si="4"/>
        <v>4</v>
      </c>
      <c r="P9" s="263">
        <v>18</v>
      </c>
    </row>
    <row r="10" spans="1:16" ht="14">
      <c r="A10" s="35" t="s">
        <v>14</v>
      </c>
      <c r="B10" s="5">
        <v>16</v>
      </c>
      <c r="C10" s="272" t="s">
        <v>58</v>
      </c>
      <c r="D10" s="7">
        <v>31.4</v>
      </c>
      <c r="E10" s="1">
        <v>0</v>
      </c>
      <c r="F10" s="8">
        <f t="shared" si="0"/>
        <v>31.4</v>
      </c>
      <c r="G10" s="6">
        <v>32.200000000000003</v>
      </c>
      <c r="H10" s="2">
        <v>0</v>
      </c>
      <c r="I10" s="9">
        <f t="shared" si="1"/>
        <v>32.200000000000003</v>
      </c>
      <c r="J10" s="7">
        <v>13.7</v>
      </c>
      <c r="K10" s="2">
        <v>0</v>
      </c>
      <c r="L10" s="10">
        <f t="shared" si="2"/>
        <v>13.7</v>
      </c>
      <c r="M10" s="11">
        <v>4</v>
      </c>
      <c r="N10" s="13">
        <f t="shared" si="3"/>
        <v>73.3</v>
      </c>
      <c r="O10" s="12">
        <f t="shared" si="4"/>
        <v>5.5</v>
      </c>
      <c r="P10" s="263">
        <v>17</v>
      </c>
    </row>
    <row r="11" spans="1:16" ht="14">
      <c r="A11" s="35" t="s">
        <v>15</v>
      </c>
      <c r="B11" s="5">
        <v>2</v>
      </c>
      <c r="C11" s="272" t="s">
        <v>43</v>
      </c>
      <c r="D11" s="7">
        <v>34.799999999999997</v>
      </c>
      <c r="E11" s="1">
        <v>0</v>
      </c>
      <c r="F11" s="8">
        <f t="shared" si="0"/>
        <v>34.799999999999997</v>
      </c>
      <c r="G11" s="6">
        <v>30.4</v>
      </c>
      <c r="H11" s="2">
        <v>0</v>
      </c>
      <c r="I11" s="9">
        <f t="shared" si="1"/>
        <v>30.4</v>
      </c>
      <c r="J11" s="7">
        <v>17.2</v>
      </c>
      <c r="K11" s="2">
        <v>0</v>
      </c>
      <c r="L11" s="10">
        <f t="shared" si="2"/>
        <v>17.2</v>
      </c>
      <c r="M11" s="11">
        <v>4</v>
      </c>
      <c r="N11" s="13">
        <f t="shared" si="3"/>
        <v>78.399999999999991</v>
      </c>
      <c r="O11" s="12">
        <f t="shared" si="4"/>
        <v>10.599999999999994</v>
      </c>
      <c r="P11" s="263">
        <v>16</v>
      </c>
    </row>
    <row r="12" spans="1:16" ht="14">
      <c r="A12" s="35" t="s">
        <v>16</v>
      </c>
      <c r="B12" s="5">
        <v>11</v>
      </c>
      <c r="C12" s="272" t="s">
        <v>56</v>
      </c>
      <c r="D12" s="7">
        <v>35</v>
      </c>
      <c r="E12" s="1">
        <v>4</v>
      </c>
      <c r="F12" s="8">
        <f t="shared" si="0"/>
        <v>39</v>
      </c>
      <c r="G12" s="6">
        <v>32.1</v>
      </c>
      <c r="H12" s="2">
        <v>0</v>
      </c>
      <c r="I12" s="9">
        <f t="shared" si="1"/>
        <v>32.1</v>
      </c>
      <c r="J12" s="7">
        <v>17.5</v>
      </c>
      <c r="K12" s="2">
        <v>0</v>
      </c>
      <c r="L12" s="10">
        <f t="shared" si="2"/>
        <v>17.5</v>
      </c>
      <c r="M12" s="11">
        <v>4</v>
      </c>
      <c r="N12" s="13">
        <f t="shared" si="3"/>
        <v>84.6</v>
      </c>
      <c r="O12" s="12">
        <f t="shared" si="4"/>
        <v>16.799999999999997</v>
      </c>
      <c r="P12" s="263" t="s">
        <v>59</v>
      </c>
    </row>
    <row r="13" spans="1:16" ht="14">
      <c r="A13" s="35" t="s">
        <v>17</v>
      </c>
      <c r="B13" s="5">
        <v>5</v>
      </c>
      <c r="C13" s="272" t="s">
        <v>47</v>
      </c>
      <c r="D13" s="7">
        <v>39</v>
      </c>
      <c r="E13" s="1">
        <v>0</v>
      </c>
      <c r="F13" s="8">
        <f t="shared" si="0"/>
        <v>39</v>
      </c>
      <c r="G13" s="6">
        <v>40.200000000000003</v>
      </c>
      <c r="H13" s="2">
        <v>0</v>
      </c>
      <c r="I13" s="9">
        <f t="shared" si="1"/>
        <v>40.200000000000003</v>
      </c>
      <c r="J13" s="7">
        <v>17</v>
      </c>
      <c r="K13" s="2">
        <v>0</v>
      </c>
      <c r="L13" s="10">
        <f t="shared" si="2"/>
        <v>17</v>
      </c>
      <c r="M13" s="11">
        <v>6</v>
      </c>
      <c r="N13" s="13">
        <f t="shared" si="3"/>
        <v>90.2</v>
      </c>
      <c r="O13" s="12">
        <f t="shared" si="4"/>
        <v>22.400000000000006</v>
      </c>
      <c r="P13" s="263">
        <v>15</v>
      </c>
    </row>
    <row r="14" spans="1:16" ht="14">
      <c r="A14" s="35" t="s">
        <v>18</v>
      </c>
      <c r="B14" s="5">
        <v>13</v>
      </c>
      <c r="C14" s="272" t="s">
        <v>51</v>
      </c>
      <c r="D14" s="7">
        <v>40.1</v>
      </c>
      <c r="E14" s="1">
        <v>0</v>
      </c>
      <c r="F14" s="8">
        <f t="shared" si="0"/>
        <v>40.1</v>
      </c>
      <c r="G14" s="6">
        <v>39</v>
      </c>
      <c r="H14" s="2">
        <v>0</v>
      </c>
      <c r="I14" s="9">
        <f t="shared" si="1"/>
        <v>39</v>
      </c>
      <c r="J14" s="7">
        <v>21</v>
      </c>
      <c r="K14" s="2">
        <v>2</v>
      </c>
      <c r="L14" s="10">
        <f t="shared" si="2"/>
        <v>23</v>
      </c>
      <c r="M14" s="11">
        <v>8</v>
      </c>
      <c r="N14" s="13">
        <f t="shared" si="3"/>
        <v>94.1</v>
      </c>
      <c r="O14" s="12">
        <f t="shared" si="4"/>
        <v>26.299999999999997</v>
      </c>
      <c r="P14" s="263">
        <v>14</v>
      </c>
    </row>
    <row r="15" spans="1:16" ht="14">
      <c r="A15" s="35" t="s">
        <v>19</v>
      </c>
      <c r="B15" s="5">
        <v>12</v>
      </c>
      <c r="C15" s="272" t="s">
        <v>53</v>
      </c>
      <c r="D15" s="7">
        <v>41.2</v>
      </c>
      <c r="E15" s="1">
        <v>0</v>
      </c>
      <c r="F15" s="8">
        <f t="shared" si="0"/>
        <v>41.2</v>
      </c>
      <c r="G15" s="6">
        <v>36.299999999999997</v>
      </c>
      <c r="H15" s="2">
        <v>0</v>
      </c>
      <c r="I15" s="9">
        <f t="shared" si="1"/>
        <v>36.299999999999997</v>
      </c>
      <c r="J15" s="7">
        <v>25.5</v>
      </c>
      <c r="K15" s="2">
        <v>0</v>
      </c>
      <c r="L15" s="10">
        <f t="shared" si="2"/>
        <v>25.5</v>
      </c>
      <c r="M15" s="11">
        <v>4</v>
      </c>
      <c r="N15" s="13">
        <f t="shared" si="3"/>
        <v>99</v>
      </c>
      <c r="O15" s="12">
        <f t="shared" si="4"/>
        <v>31.200000000000003</v>
      </c>
      <c r="P15" s="263">
        <v>13</v>
      </c>
    </row>
    <row r="16" spans="1:16" ht="14">
      <c r="A16" s="35" t="s">
        <v>20</v>
      </c>
      <c r="B16" s="5">
        <v>9</v>
      </c>
      <c r="C16" s="272" t="s">
        <v>55</v>
      </c>
      <c r="D16" s="7">
        <v>45.3</v>
      </c>
      <c r="E16" s="1">
        <v>0</v>
      </c>
      <c r="F16" s="8">
        <f t="shared" si="0"/>
        <v>45.3</v>
      </c>
      <c r="G16" s="6">
        <v>45.2</v>
      </c>
      <c r="H16" s="2">
        <v>0</v>
      </c>
      <c r="I16" s="9">
        <f t="shared" si="1"/>
        <v>45.2</v>
      </c>
      <c r="J16" s="7">
        <v>21.3</v>
      </c>
      <c r="K16" s="2">
        <v>0</v>
      </c>
      <c r="L16" s="10">
        <f t="shared" si="2"/>
        <v>21.3</v>
      </c>
      <c r="M16" s="11">
        <v>8</v>
      </c>
      <c r="N16" s="13">
        <f t="shared" si="3"/>
        <v>103.8</v>
      </c>
      <c r="O16" s="12">
        <f t="shared" si="4"/>
        <v>36</v>
      </c>
      <c r="P16" s="263">
        <v>12</v>
      </c>
    </row>
    <row r="17" spans="1:16" ht="14">
      <c r="A17" s="35" t="s">
        <v>21</v>
      </c>
      <c r="B17" s="5">
        <v>4</v>
      </c>
      <c r="C17" s="272" t="s">
        <v>49</v>
      </c>
      <c r="D17" s="7">
        <v>35</v>
      </c>
      <c r="E17" s="1">
        <v>0</v>
      </c>
      <c r="F17" s="8">
        <f t="shared" si="0"/>
        <v>35</v>
      </c>
      <c r="G17" s="6">
        <v>47.4</v>
      </c>
      <c r="H17" s="2">
        <v>0</v>
      </c>
      <c r="I17" s="9">
        <f t="shared" si="1"/>
        <v>47.4</v>
      </c>
      <c r="J17" s="7">
        <v>17.399999999999999</v>
      </c>
      <c r="K17" s="2">
        <v>20</v>
      </c>
      <c r="L17" s="10">
        <f t="shared" si="2"/>
        <v>37.4</v>
      </c>
      <c r="M17" s="11">
        <v>6</v>
      </c>
      <c r="N17" s="13">
        <f t="shared" si="3"/>
        <v>113.80000000000001</v>
      </c>
      <c r="O17" s="12">
        <f t="shared" si="4"/>
        <v>46.000000000000014</v>
      </c>
      <c r="P17" s="263" t="s">
        <v>59</v>
      </c>
    </row>
    <row r="18" spans="1:16" ht="15" thickBot="1">
      <c r="A18" s="112" t="s">
        <v>22</v>
      </c>
      <c r="B18" s="113">
        <v>15</v>
      </c>
      <c r="C18" s="273" t="s">
        <v>57</v>
      </c>
      <c r="D18" s="114">
        <v>81.5</v>
      </c>
      <c r="E18" s="115">
        <v>0</v>
      </c>
      <c r="F18" s="116">
        <f t="shared" si="0"/>
        <v>81.5</v>
      </c>
      <c r="G18" s="117">
        <v>45.9</v>
      </c>
      <c r="H18" s="118">
        <v>0</v>
      </c>
      <c r="I18" s="119">
        <f t="shared" si="1"/>
        <v>45.9</v>
      </c>
      <c r="J18" s="114">
        <v>33.5</v>
      </c>
      <c r="K18" s="118">
        <v>0</v>
      </c>
      <c r="L18" s="120">
        <f t="shared" si="2"/>
        <v>33.5</v>
      </c>
      <c r="M18" s="121">
        <v>10</v>
      </c>
      <c r="N18" s="122">
        <f t="shared" si="3"/>
        <v>150.9</v>
      </c>
      <c r="O18" s="123">
        <f t="shared" si="4"/>
        <v>83.100000000000009</v>
      </c>
      <c r="P18" s="264">
        <v>11</v>
      </c>
    </row>
    <row r="19" spans="1:16" ht="14" thickBot="1">
      <c r="A19" s="301" t="s">
        <v>222</v>
      </c>
      <c r="B19" s="302"/>
      <c r="C19" s="302"/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302"/>
      <c r="P19" s="303"/>
    </row>
    <row r="20" spans="1:16" ht="16">
      <c r="A20" s="280" t="s">
        <v>0</v>
      </c>
      <c r="B20" s="282" t="s">
        <v>1</v>
      </c>
      <c r="C20" s="284" t="s">
        <v>250</v>
      </c>
      <c r="D20" s="286" t="s">
        <v>2</v>
      </c>
      <c r="E20" s="287"/>
      <c r="F20" s="288"/>
      <c r="G20" s="289" t="s">
        <v>3</v>
      </c>
      <c r="H20" s="287"/>
      <c r="I20" s="290"/>
      <c r="J20" s="286" t="s">
        <v>251</v>
      </c>
      <c r="K20" s="287"/>
      <c r="L20" s="288"/>
      <c r="M20" s="27"/>
      <c r="N20" s="291" t="s">
        <v>4</v>
      </c>
      <c r="O20" s="293" t="s">
        <v>5</v>
      </c>
      <c r="P20" s="295" t="s">
        <v>6</v>
      </c>
    </row>
    <row r="21" spans="1:16" ht="25" thickBot="1">
      <c r="A21" s="281"/>
      <c r="B21" s="283"/>
      <c r="C21" s="285"/>
      <c r="D21" s="28" t="s">
        <v>7</v>
      </c>
      <c r="E21" s="29" t="s">
        <v>8</v>
      </c>
      <c r="F21" s="30" t="s">
        <v>9</v>
      </c>
      <c r="G21" s="31" t="s">
        <v>7</v>
      </c>
      <c r="H21" s="29" t="s">
        <v>8</v>
      </c>
      <c r="I21" s="32" t="s">
        <v>9</v>
      </c>
      <c r="J21" s="28" t="s">
        <v>7</v>
      </c>
      <c r="K21" s="29" t="s">
        <v>8</v>
      </c>
      <c r="L21" s="30" t="s">
        <v>9</v>
      </c>
      <c r="M21" s="33" t="s">
        <v>10</v>
      </c>
      <c r="N21" s="292"/>
      <c r="O21" s="294"/>
      <c r="P21" s="296"/>
    </row>
    <row r="22" spans="1:16" ht="14">
      <c r="A22" s="92" t="s">
        <v>11</v>
      </c>
      <c r="B22" s="93">
        <v>14</v>
      </c>
      <c r="C22" s="268" t="s">
        <v>52</v>
      </c>
      <c r="D22" s="94">
        <v>35.4</v>
      </c>
      <c r="E22" s="95">
        <v>0</v>
      </c>
      <c r="F22" s="16">
        <f>SUM(D22:E22)</f>
        <v>35.4</v>
      </c>
      <c r="G22" s="96">
        <v>31.6</v>
      </c>
      <c r="H22" s="97">
        <v>0</v>
      </c>
      <c r="I22" s="17">
        <f>SUM(G22:H22)</f>
        <v>31.6</v>
      </c>
      <c r="J22" s="94">
        <v>15.8</v>
      </c>
      <c r="K22" s="97">
        <v>0</v>
      </c>
      <c r="L22" s="18">
        <f>SUM(J22,K22)</f>
        <v>15.8</v>
      </c>
      <c r="M22" s="98">
        <v>2</v>
      </c>
      <c r="N22" s="19">
        <f>SUM(F22,I22,L22,)-M22</f>
        <v>80.8</v>
      </c>
      <c r="O22" s="99">
        <f t="shared" ref="O22:O24" si="5">SUM(N22-$N$22)</f>
        <v>0</v>
      </c>
      <c r="P22" s="265">
        <v>20</v>
      </c>
    </row>
    <row r="23" spans="1:16" ht="14">
      <c r="A23" s="36" t="s">
        <v>12</v>
      </c>
      <c r="B23" s="21">
        <v>6</v>
      </c>
      <c r="C23" s="269" t="s">
        <v>50</v>
      </c>
      <c r="D23" s="23">
        <v>44.2</v>
      </c>
      <c r="E23" s="3">
        <v>0</v>
      </c>
      <c r="F23" s="8">
        <f>SUM(D23:E23)</f>
        <v>44.2</v>
      </c>
      <c r="G23" s="22">
        <v>35.299999999999997</v>
      </c>
      <c r="H23" s="4">
        <v>2</v>
      </c>
      <c r="I23" s="9">
        <f>SUM(G23:H23)</f>
        <v>37.299999999999997</v>
      </c>
      <c r="J23" s="23">
        <v>18.600000000000001</v>
      </c>
      <c r="K23" s="4">
        <v>6</v>
      </c>
      <c r="L23" s="10">
        <f>SUM(J23,K23)</f>
        <v>24.6</v>
      </c>
      <c r="M23" s="24">
        <v>6</v>
      </c>
      <c r="N23" s="13">
        <f>SUM(F23,I23,L23,)-M23</f>
        <v>100.1</v>
      </c>
      <c r="O23" s="25">
        <f t="shared" si="5"/>
        <v>19.299999999999997</v>
      </c>
      <c r="P23" s="266">
        <v>19</v>
      </c>
    </row>
    <row r="24" spans="1:16" ht="15" thickBot="1">
      <c r="A24" s="100" t="s">
        <v>13</v>
      </c>
      <c r="B24" s="101">
        <v>10</v>
      </c>
      <c r="C24" s="270" t="s">
        <v>48</v>
      </c>
      <c r="D24" s="102">
        <v>43</v>
      </c>
      <c r="E24" s="103">
        <v>0</v>
      </c>
      <c r="F24" s="104">
        <f>SUM(D24:E24)</f>
        <v>43</v>
      </c>
      <c r="G24" s="105">
        <v>38</v>
      </c>
      <c r="H24" s="106">
        <v>0</v>
      </c>
      <c r="I24" s="107">
        <f>SUM(G24:H24)</f>
        <v>38</v>
      </c>
      <c r="J24" s="102">
        <v>14.9</v>
      </c>
      <c r="K24" s="106">
        <v>20</v>
      </c>
      <c r="L24" s="108">
        <f>SUM(J24,K24)</f>
        <v>34.9</v>
      </c>
      <c r="M24" s="109">
        <v>4</v>
      </c>
      <c r="N24" s="110">
        <f>SUM(F24,I24,L24,)-M24</f>
        <v>111.9</v>
      </c>
      <c r="O24" s="111">
        <f t="shared" si="5"/>
        <v>31.100000000000009</v>
      </c>
      <c r="P24" s="267">
        <v>18</v>
      </c>
    </row>
    <row r="25" spans="1:16">
      <c r="B25" s="124" t="s">
        <v>45</v>
      </c>
      <c r="C25" s="124"/>
      <c r="D25" s="124"/>
    </row>
    <row r="26" spans="1:16">
      <c r="B26" s="124"/>
      <c r="C26" s="124" t="s">
        <v>54</v>
      </c>
      <c r="D26" s="124"/>
    </row>
    <row r="27" spans="1:16">
      <c r="B27" s="124"/>
      <c r="C27" s="124" t="s">
        <v>46</v>
      </c>
      <c r="D27" s="124"/>
    </row>
    <row r="28" spans="1:16">
      <c r="I28" s="124" t="s">
        <v>232</v>
      </c>
      <c r="J28" s="124"/>
      <c r="K28" s="124"/>
      <c r="L28" s="124"/>
      <c r="M28" s="124"/>
      <c r="N28" s="124"/>
      <c r="O28" s="124"/>
    </row>
  </sheetData>
  <sortState xmlns:xlrd2="http://schemas.microsoft.com/office/spreadsheetml/2017/richdata2" ref="B22:N24">
    <sortCondition ref="N22:N24"/>
  </sortState>
  <mergeCells count="23">
    <mergeCell ref="N20:N21"/>
    <mergeCell ref="O20:O21"/>
    <mergeCell ref="P20:P21"/>
    <mergeCell ref="N5:N6"/>
    <mergeCell ref="O5:O6"/>
    <mergeCell ref="P5:P6"/>
    <mergeCell ref="A19:P19"/>
    <mergeCell ref="A20:A21"/>
    <mergeCell ref="B20:B21"/>
    <mergeCell ref="C20:C21"/>
    <mergeCell ref="D20:F20"/>
    <mergeCell ref="G20:I20"/>
    <mergeCell ref="J20:L20"/>
    <mergeCell ref="A1:P1"/>
    <mergeCell ref="A2:P2"/>
    <mergeCell ref="A3:P3"/>
    <mergeCell ref="A4:P4"/>
    <mergeCell ref="A5:A6"/>
    <mergeCell ref="B5:B6"/>
    <mergeCell ref="C5:C6"/>
    <mergeCell ref="D5:F5"/>
    <mergeCell ref="G5:I5"/>
    <mergeCell ref="J5:L5"/>
  </mergeCells>
  <pageMargins left="0" right="0" top="0.39370078740157483" bottom="0.39370078740157483" header="0" footer="0"/>
  <pageSetup paperSize="9" scale="99" fitToWidth="0" fitToHeight="0" pageOrder="overThenDown" orientation="landscape" useFirstPageNumber="1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6"/>
  <sheetViews>
    <sheetView topLeftCell="A7" zoomScale="90" zoomScaleNormal="90" workbookViewId="0">
      <selection activeCell="A2" sqref="A2:Y2"/>
    </sheetView>
  </sheetViews>
  <sheetFormatPr baseColWidth="10" defaultColWidth="9.19921875" defaultRowHeight="15"/>
  <cols>
    <col min="1" max="2" width="9.19921875" style="26"/>
    <col min="3" max="3" width="38.796875" style="26" customWidth="1"/>
    <col min="4" max="16" width="9.19921875" style="26"/>
    <col min="17" max="22" width="9.59765625" style="26" customWidth="1"/>
    <col min="23" max="23" width="10.19921875" style="26" customWidth="1"/>
    <col min="24" max="16384" width="9.19921875" style="26"/>
  </cols>
  <sheetData>
    <row r="1" spans="1:25" ht="19">
      <c r="A1" s="324" t="s">
        <v>235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</row>
    <row r="2" spans="1:25" ht="19">
      <c r="A2" s="325" t="s">
        <v>238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</row>
    <row r="3" spans="1:25" ht="20" thickBot="1">
      <c r="A3" s="326" t="s">
        <v>131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</row>
    <row r="4" spans="1:25" ht="19" thickBot="1">
      <c r="A4" s="327" t="s">
        <v>241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9"/>
    </row>
    <row r="5" spans="1:25" ht="21.75" customHeight="1" thickBot="1">
      <c r="A5" s="330" t="s">
        <v>0</v>
      </c>
      <c r="B5" s="333" t="s">
        <v>1</v>
      </c>
      <c r="C5" s="336" t="s">
        <v>236</v>
      </c>
      <c r="D5" s="321" t="s">
        <v>239</v>
      </c>
      <c r="E5" s="322"/>
      <c r="F5" s="322"/>
      <c r="G5" s="322"/>
      <c r="H5" s="323"/>
      <c r="I5" s="321" t="s">
        <v>240</v>
      </c>
      <c r="J5" s="322"/>
      <c r="K5" s="322"/>
      <c r="L5" s="323"/>
      <c r="M5" s="339" t="s">
        <v>36</v>
      </c>
      <c r="N5" s="321" t="s">
        <v>25</v>
      </c>
      <c r="O5" s="322"/>
      <c r="P5" s="322"/>
      <c r="Q5" s="323"/>
      <c r="R5" s="321" t="s">
        <v>25</v>
      </c>
      <c r="S5" s="322"/>
      <c r="T5" s="322"/>
      <c r="U5" s="323"/>
      <c r="V5" s="339" t="s">
        <v>36</v>
      </c>
      <c r="W5" s="342" t="s">
        <v>26</v>
      </c>
      <c r="X5" s="345" t="s">
        <v>27</v>
      </c>
      <c r="Y5" s="348" t="s">
        <v>28</v>
      </c>
    </row>
    <row r="6" spans="1:25" ht="17" thickBot="1">
      <c r="A6" s="331"/>
      <c r="B6" s="334"/>
      <c r="C6" s="337"/>
      <c r="D6" s="321" t="s">
        <v>23</v>
      </c>
      <c r="E6" s="322"/>
      <c r="F6" s="322"/>
      <c r="G6" s="322"/>
      <c r="H6" s="323"/>
      <c r="I6" s="321" t="s">
        <v>24</v>
      </c>
      <c r="J6" s="322"/>
      <c r="K6" s="322"/>
      <c r="L6" s="323"/>
      <c r="M6" s="340"/>
      <c r="N6" s="321" t="s">
        <v>23</v>
      </c>
      <c r="O6" s="322"/>
      <c r="P6" s="322"/>
      <c r="Q6" s="323"/>
      <c r="R6" s="321" t="s">
        <v>24</v>
      </c>
      <c r="S6" s="322"/>
      <c r="T6" s="322"/>
      <c r="U6" s="323"/>
      <c r="V6" s="340"/>
      <c r="W6" s="343"/>
      <c r="X6" s="346"/>
      <c r="Y6" s="349"/>
    </row>
    <row r="7" spans="1:25" ht="16.5" customHeight="1">
      <c r="A7" s="331"/>
      <c r="B7" s="334"/>
      <c r="C7" s="337"/>
      <c r="D7" s="312" t="s">
        <v>29</v>
      </c>
      <c r="E7" s="312" t="s">
        <v>30</v>
      </c>
      <c r="F7" s="312" t="s">
        <v>31</v>
      </c>
      <c r="G7" s="318" t="s">
        <v>33</v>
      </c>
      <c r="H7" s="320" t="s">
        <v>35</v>
      </c>
      <c r="I7" s="316" t="s">
        <v>37</v>
      </c>
      <c r="J7" s="312" t="s">
        <v>31</v>
      </c>
      <c r="K7" s="312" t="s">
        <v>33</v>
      </c>
      <c r="L7" s="320" t="s">
        <v>38</v>
      </c>
      <c r="M7" s="340"/>
      <c r="N7" s="310" t="s">
        <v>32</v>
      </c>
      <c r="O7" s="311" t="s">
        <v>31</v>
      </c>
      <c r="P7" s="312" t="s">
        <v>33</v>
      </c>
      <c r="Q7" s="314" t="s">
        <v>34</v>
      </c>
      <c r="R7" s="316" t="s">
        <v>32</v>
      </c>
      <c r="S7" s="312" t="s">
        <v>31</v>
      </c>
      <c r="T7" s="312" t="s">
        <v>33</v>
      </c>
      <c r="U7" s="320" t="s">
        <v>35</v>
      </c>
      <c r="V7" s="340"/>
      <c r="W7" s="343"/>
      <c r="X7" s="346"/>
      <c r="Y7" s="349"/>
    </row>
    <row r="8" spans="1:25" ht="15.75" customHeight="1" thickBot="1">
      <c r="A8" s="332"/>
      <c r="B8" s="335"/>
      <c r="C8" s="338"/>
      <c r="D8" s="311"/>
      <c r="E8" s="311"/>
      <c r="F8" s="311"/>
      <c r="G8" s="319"/>
      <c r="H8" s="315"/>
      <c r="I8" s="317"/>
      <c r="J8" s="313"/>
      <c r="K8" s="313"/>
      <c r="L8" s="315"/>
      <c r="M8" s="341"/>
      <c r="N8" s="310"/>
      <c r="O8" s="311"/>
      <c r="P8" s="313"/>
      <c r="Q8" s="315"/>
      <c r="R8" s="317"/>
      <c r="S8" s="313"/>
      <c r="T8" s="313"/>
      <c r="U8" s="315"/>
      <c r="V8" s="341"/>
      <c r="W8" s="344"/>
      <c r="X8" s="347"/>
      <c r="Y8" s="350"/>
    </row>
    <row r="9" spans="1:25" ht="29.25" customHeight="1" thickBot="1">
      <c r="A9" s="304" t="s">
        <v>242</v>
      </c>
      <c r="B9" s="305"/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6"/>
    </row>
    <row r="10" spans="1:25" ht="29.25" customHeight="1">
      <c r="A10" s="41" t="s">
        <v>11</v>
      </c>
      <c r="B10" s="42">
        <v>5</v>
      </c>
      <c r="C10" s="257" t="s">
        <v>42</v>
      </c>
      <c r="D10" s="65">
        <v>80</v>
      </c>
      <c r="E10" s="66">
        <v>93.37</v>
      </c>
      <c r="F10" s="65">
        <v>0</v>
      </c>
      <c r="G10" s="67">
        <f>SUM(E10:F10)</f>
        <v>93.37</v>
      </c>
      <c r="H10" s="43">
        <f>SUM(D10-G10+100)</f>
        <v>86.63</v>
      </c>
      <c r="I10" s="44">
        <v>92.6</v>
      </c>
      <c r="J10" s="45">
        <v>0</v>
      </c>
      <c r="K10" s="66">
        <f>SUM(I10,J10)</f>
        <v>92.6</v>
      </c>
      <c r="L10" s="66">
        <f>SUM(D10-K10+100)</f>
        <v>87.4</v>
      </c>
      <c r="M10" s="46">
        <f>MAX(H10,L10)</f>
        <v>87.4</v>
      </c>
      <c r="N10" s="68">
        <v>61.38</v>
      </c>
      <c r="O10" s="69">
        <v>0</v>
      </c>
      <c r="P10" s="66">
        <f>SUM(N10:O10)</f>
        <v>61.38</v>
      </c>
      <c r="Q10" s="43">
        <f>SUM(1000-P10)</f>
        <v>938.62</v>
      </c>
      <c r="R10" s="44">
        <v>70.180000000000007</v>
      </c>
      <c r="S10" s="45">
        <v>0</v>
      </c>
      <c r="T10" s="66">
        <f>SUM(R10,S10)</f>
        <v>70.180000000000007</v>
      </c>
      <c r="U10" s="66">
        <f>SUM(1000-T10)</f>
        <v>929.81999999999994</v>
      </c>
      <c r="V10" s="45">
        <f>MAX(Q10,U10)</f>
        <v>938.62</v>
      </c>
      <c r="W10" s="70">
        <f>SUM(M10,V10)</f>
        <v>1026.02</v>
      </c>
      <c r="X10" s="194">
        <f>W10-$W$10</f>
        <v>0</v>
      </c>
      <c r="Y10" s="196">
        <v>10</v>
      </c>
    </row>
    <row r="11" spans="1:25" ht="29.25" customHeight="1" thickBot="1">
      <c r="A11" s="47" t="s">
        <v>12</v>
      </c>
      <c r="B11" s="48">
        <v>3</v>
      </c>
      <c r="C11" s="258" t="s">
        <v>39</v>
      </c>
      <c r="D11" s="71">
        <v>86</v>
      </c>
      <c r="E11" s="72">
        <v>101.2</v>
      </c>
      <c r="F11" s="71">
        <v>10</v>
      </c>
      <c r="G11" s="73">
        <f>SUM(E11:F11)</f>
        <v>111.2</v>
      </c>
      <c r="H11" s="49">
        <f>SUM(D11-G11+100)</f>
        <v>74.8</v>
      </c>
      <c r="I11" s="44">
        <v>102.97</v>
      </c>
      <c r="J11" s="45">
        <v>0</v>
      </c>
      <c r="K11" s="72">
        <f>SUM(I11,J11)</f>
        <v>102.97</v>
      </c>
      <c r="L11" s="72">
        <f>SUM(D11-K11+100)</f>
        <v>83.03</v>
      </c>
      <c r="M11" s="50">
        <f>MAX(H11,L11)</f>
        <v>83.03</v>
      </c>
      <c r="N11" s="74">
        <v>63.55</v>
      </c>
      <c r="O11" s="75">
        <v>20</v>
      </c>
      <c r="P11" s="72">
        <f>SUM(N11:O11)</f>
        <v>83.55</v>
      </c>
      <c r="Q11" s="49">
        <f>SUM(1000-P11)</f>
        <v>916.45</v>
      </c>
      <c r="R11" s="51">
        <v>72.459999999999994</v>
      </c>
      <c r="S11" s="52">
        <v>40</v>
      </c>
      <c r="T11" s="72">
        <f>SUM(R11,S11)</f>
        <v>112.46</v>
      </c>
      <c r="U11" s="72">
        <f>SUM(1000-T11)</f>
        <v>887.54</v>
      </c>
      <c r="V11" s="52">
        <f>MAX(Q11,U11)</f>
        <v>916.45</v>
      </c>
      <c r="W11" s="76">
        <f>SUM(M11,V11)</f>
        <v>999.48</v>
      </c>
      <c r="X11" s="195">
        <f>W11-$W$10</f>
        <v>-26.539999999999964</v>
      </c>
      <c r="Y11" s="197">
        <v>9</v>
      </c>
    </row>
    <row r="12" spans="1:25" ht="29.25" customHeight="1" thickBot="1">
      <c r="A12" s="307" t="s">
        <v>222</v>
      </c>
      <c r="B12" s="308"/>
      <c r="C12" s="308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9"/>
    </row>
    <row r="13" spans="1:25" ht="29.25" customHeight="1">
      <c r="A13" s="41" t="s">
        <v>11</v>
      </c>
      <c r="B13" s="42">
        <v>4</v>
      </c>
      <c r="C13" s="257" t="s">
        <v>41</v>
      </c>
      <c r="D13" s="65">
        <v>80</v>
      </c>
      <c r="E13" s="66">
        <v>96.69</v>
      </c>
      <c r="F13" s="65">
        <v>0</v>
      </c>
      <c r="G13" s="67">
        <f>SUM(E13:F13)</f>
        <v>96.69</v>
      </c>
      <c r="H13" s="43">
        <f>SUM(D13-G13+100)</f>
        <v>83.31</v>
      </c>
      <c r="I13" s="44">
        <v>89.75</v>
      </c>
      <c r="J13" s="45">
        <v>0</v>
      </c>
      <c r="K13" s="66">
        <f>SUM(I13,J13)</f>
        <v>89.75</v>
      </c>
      <c r="L13" s="66">
        <f>SUM(D13-K13+100)</f>
        <v>90.25</v>
      </c>
      <c r="M13" s="53">
        <f>MAX(H13,L13)</f>
        <v>90.25</v>
      </c>
      <c r="N13" s="68">
        <v>56.1</v>
      </c>
      <c r="O13" s="69">
        <v>5</v>
      </c>
      <c r="P13" s="66">
        <f>SUM(N13:O13)</f>
        <v>61.1</v>
      </c>
      <c r="Q13" s="43">
        <f>SUM(1000-P13)</f>
        <v>938.9</v>
      </c>
      <c r="R13" s="44">
        <v>66.05</v>
      </c>
      <c r="S13" s="54">
        <v>10</v>
      </c>
      <c r="T13" s="77">
        <f>SUM(R13,S13)</f>
        <v>76.05</v>
      </c>
      <c r="U13" s="78">
        <f>SUM(1000-T13)</f>
        <v>923.95</v>
      </c>
      <c r="V13" s="46">
        <f>MAX(Q13,U13)</f>
        <v>938.9</v>
      </c>
      <c r="W13" s="79">
        <f>SUM(M13,V13)</f>
        <v>1029.1500000000001</v>
      </c>
      <c r="X13" s="194">
        <f>W13-$W$13</f>
        <v>0</v>
      </c>
      <c r="Y13" s="196">
        <v>10</v>
      </c>
    </row>
    <row r="14" spans="1:25" ht="29.25" customHeight="1">
      <c r="A14" s="47" t="s">
        <v>12</v>
      </c>
      <c r="B14" s="48">
        <v>2</v>
      </c>
      <c r="C14" s="258" t="s">
        <v>40</v>
      </c>
      <c r="D14" s="71">
        <v>83</v>
      </c>
      <c r="E14" s="72">
        <v>91.03</v>
      </c>
      <c r="F14" s="71">
        <v>0</v>
      </c>
      <c r="G14" s="73">
        <f>SUM(E14:F14)</f>
        <v>91.03</v>
      </c>
      <c r="H14" s="49">
        <f>SUM(D14-G14+100)</f>
        <v>91.97</v>
      </c>
      <c r="I14" s="51">
        <v>93.2</v>
      </c>
      <c r="J14" s="52">
        <v>0</v>
      </c>
      <c r="K14" s="72">
        <f>SUM(I14,J14)</f>
        <v>93.2</v>
      </c>
      <c r="L14" s="72">
        <f>SUM(D14-K14+100)</f>
        <v>89.8</v>
      </c>
      <c r="M14" s="55">
        <f>MAX(H14,L14)</f>
        <v>91.97</v>
      </c>
      <c r="N14" s="74">
        <v>66.849999999999994</v>
      </c>
      <c r="O14" s="75">
        <v>30</v>
      </c>
      <c r="P14" s="72">
        <f>SUM(N14:O14)</f>
        <v>96.85</v>
      </c>
      <c r="Q14" s="49">
        <f>SUM(1000-P14)</f>
        <v>903.15</v>
      </c>
      <c r="R14" s="51">
        <v>60.8</v>
      </c>
      <c r="S14" s="56">
        <v>10</v>
      </c>
      <c r="T14" s="80">
        <f>SUM(R14,S14)</f>
        <v>70.8</v>
      </c>
      <c r="U14" s="81">
        <f>SUM(1000-T14)</f>
        <v>929.2</v>
      </c>
      <c r="V14" s="50">
        <f>MAX(Q14,U14)</f>
        <v>929.2</v>
      </c>
      <c r="W14" s="82">
        <f>SUM(M14,V14)</f>
        <v>1021.1700000000001</v>
      </c>
      <c r="X14" s="195">
        <f>W14-$W$13</f>
        <v>-7.9800000000000182</v>
      </c>
      <c r="Y14" s="199">
        <v>9</v>
      </c>
    </row>
    <row r="15" spans="1:25" ht="29.25" customHeight="1" thickBot="1">
      <c r="A15" s="57" t="s">
        <v>13</v>
      </c>
      <c r="B15" s="58">
        <v>1</v>
      </c>
      <c r="C15" s="259" t="s">
        <v>39</v>
      </c>
      <c r="D15" s="83">
        <v>80</v>
      </c>
      <c r="E15" s="84">
        <v>95.67</v>
      </c>
      <c r="F15" s="83">
        <v>0</v>
      </c>
      <c r="G15" s="85">
        <f>SUM(E15:F15)</f>
        <v>95.67</v>
      </c>
      <c r="H15" s="59">
        <f>SUM(D15-G15+100)</f>
        <v>84.33</v>
      </c>
      <c r="I15" s="60">
        <v>97.29</v>
      </c>
      <c r="J15" s="61">
        <v>0</v>
      </c>
      <c r="K15" s="84">
        <f>SUM(I15,J15)</f>
        <v>97.29</v>
      </c>
      <c r="L15" s="84">
        <f>SUM(D15-K15+100)</f>
        <v>82.71</v>
      </c>
      <c r="M15" s="62">
        <f>MAX(H15,L15)</f>
        <v>84.33</v>
      </c>
      <c r="N15" s="86">
        <v>59.4</v>
      </c>
      <c r="O15" s="87">
        <v>10</v>
      </c>
      <c r="P15" s="84">
        <f>SUM(N15:O15)</f>
        <v>69.400000000000006</v>
      </c>
      <c r="Q15" s="59">
        <f>SUM(1000-P15)</f>
        <v>930.6</v>
      </c>
      <c r="R15" s="60">
        <v>63.02</v>
      </c>
      <c r="S15" s="63">
        <v>10</v>
      </c>
      <c r="T15" s="88">
        <f>SUM(R15,S15)</f>
        <v>73.02000000000001</v>
      </c>
      <c r="U15" s="89">
        <f>SUM(1000-T15)</f>
        <v>926.98</v>
      </c>
      <c r="V15" s="64">
        <f>MAX(Q15,U15)</f>
        <v>930.6</v>
      </c>
      <c r="W15" s="90">
        <f>SUM(M15,V15)</f>
        <v>1014.9300000000001</v>
      </c>
      <c r="X15" s="198">
        <f>W15-$W$13</f>
        <v>-14.220000000000027</v>
      </c>
      <c r="Y15" s="200">
        <v>8</v>
      </c>
    </row>
    <row r="16" spans="1:2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</row>
  </sheetData>
  <sortState xmlns:xlrd2="http://schemas.microsoft.com/office/spreadsheetml/2017/richdata2" ref="B11:X12">
    <sortCondition descending="1" ref="W11:W12"/>
  </sortState>
  <mergeCells count="39">
    <mergeCell ref="A1:Y1"/>
    <mergeCell ref="A2:Y2"/>
    <mergeCell ref="A3:Y3"/>
    <mergeCell ref="A4:Y4"/>
    <mergeCell ref="A5:A8"/>
    <mergeCell ref="B5:B8"/>
    <mergeCell ref="C5:C8"/>
    <mergeCell ref="D5:H5"/>
    <mergeCell ref="I5:L5"/>
    <mergeCell ref="M5:M8"/>
    <mergeCell ref="N5:Q5"/>
    <mergeCell ref="R5:U5"/>
    <mergeCell ref="V5:V8"/>
    <mergeCell ref="W5:W8"/>
    <mergeCell ref="X5:X8"/>
    <mergeCell ref="Y5:Y8"/>
    <mergeCell ref="D6:H6"/>
    <mergeCell ref="I6:L6"/>
    <mergeCell ref="N6:Q6"/>
    <mergeCell ref="R6:U6"/>
    <mergeCell ref="D7:D8"/>
    <mergeCell ref="E7:E8"/>
    <mergeCell ref="F7:F8"/>
    <mergeCell ref="T7:T8"/>
    <mergeCell ref="U7:U8"/>
    <mergeCell ref="A9:Y9"/>
    <mergeCell ref="A12:Y12"/>
    <mergeCell ref="N7:N8"/>
    <mergeCell ref="O7:O8"/>
    <mergeCell ref="P7:P8"/>
    <mergeCell ref="Q7:Q8"/>
    <mergeCell ref="R7:R8"/>
    <mergeCell ref="S7:S8"/>
    <mergeCell ref="G7:G8"/>
    <mergeCell ref="H7:H8"/>
    <mergeCell ref="I7:I8"/>
    <mergeCell ref="J7:J8"/>
    <mergeCell ref="K7:K8"/>
    <mergeCell ref="L7:L8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ignoredErrors>
    <ignoredError sqref="G10:G11 G13:G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1"/>
  <sheetViews>
    <sheetView topLeftCell="A16" workbookViewId="0">
      <selection activeCell="L23" sqref="L23"/>
    </sheetView>
  </sheetViews>
  <sheetFormatPr baseColWidth="10" defaultColWidth="9.19921875" defaultRowHeight="15"/>
  <cols>
    <col min="1" max="1" width="9.19921875" style="125" bestFit="1" customWidth="1"/>
    <col min="2" max="2" width="8.59765625" style="125" customWidth="1"/>
    <col min="3" max="3" width="22.19921875" style="125" customWidth="1"/>
    <col min="4" max="4" width="10.796875" style="125" bestFit="1" customWidth="1"/>
    <col min="5" max="5" width="8.796875" style="125" customWidth="1"/>
    <col min="6" max="6" width="21.59765625" style="125" customWidth="1"/>
    <col min="7" max="7" width="9.19921875" style="125" customWidth="1"/>
    <col min="8" max="8" width="8.796875" style="125" customWidth="1"/>
    <col min="9" max="9" width="27.19921875" style="125" customWidth="1"/>
    <col min="10" max="10" width="10.796875" style="125" bestFit="1" customWidth="1"/>
    <col min="11" max="11" width="8.796875" style="125" customWidth="1"/>
    <col min="12" max="12" width="23.19921875" style="125" customWidth="1"/>
    <col min="13" max="13" width="9.3984375" style="125" bestFit="1" customWidth="1"/>
    <col min="14" max="14" width="7.796875" style="125" customWidth="1"/>
    <col min="15" max="15" width="9.19921875" style="125" bestFit="1" customWidth="1"/>
    <col min="16" max="16384" width="9.19921875" style="125"/>
  </cols>
  <sheetData>
    <row r="1" spans="1:15">
      <c r="A1" s="352"/>
      <c r="B1" s="352"/>
      <c r="C1" s="352"/>
      <c r="D1" s="352"/>
      <c r="E1" s="352"/>
      <c r="F1" s="352"/>
      <c r="G1" s="352"/>
      <c r="H1" s="352"/>
    </row>
    <row r="2" spans="1:15" ht="16">
      <c r="A2" s="353" t="s">
        <v>246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</row>
    <row r="3" spans="1:15" ht="17" thickBot="1">
      <c r="A3" s="354" t="s">
        <v>247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</row>
    <row r="4" spans="1:15" ht="16">
      <c r="A4" s="126" t="s">
        <v>60</v>
      </c>
      <c r="B4" s="127" t="s">
        <v>61</v>
      </c>
      <c r="C4" s="127" t="s">
        <v>62</v>
      </c>
      <c r="D4" s="127" t="s">
        <v>7</v>
      </c>
      <c r="E4" s="127" t="s">
        <v>63</v>
      </c>
      <c r="F4" s="127" t="s">
        <v>64</v>
      </c>
      <c r="G4" s="127" t="s">
        <v>7</v>
      </c>
      <c r="H4" s="127" t="s">
        <v>63</v>
      </c>
      <c r="I4" s="127" t="s">
        <v>62</v>
      </c>
      <c r="J4" s="127" t="s">
        <v>7</v>
      </c>
      <c r="K4" s="127" t="s">
        <v>63</v>
      </c>
      <c r="L4" s="127" t="s">
        <v>64</v>
      </c>
      <c r="M4" s="127" t="s">
        <v>7</v>
      </c>
      <c r="N4" s="127" t="s">
        <v>63</v>
      </c>
      <c r="O4" s="128" t="s">
        <v>65</v>
      </c>
    </row>
    <row r="5" spans="1:15" ht="17" thickBot="1">
      <c r="A5" s="129"/>
      <c r="B5" s="130" t="s">
        <v>66</v>
      </c>
      <c r="C5" s="131" t="s">
        <v>67</v>
      </c>
      <c r="D5" s="131"/>
      <c r="E5" s="130" t="s">
        <v>68</v>
      </c>
      <c r="F5" s="131" t="s">
        <v>67</v>
      </c>
      <c r="G5" s="131"/>
      <c r="H5" s="130" t="s">
        <v>68</v>
      </c>
      <c r="I5" s="130" t="s">
        <v>69</v>
      </c>
      <c r="J5" s="131"/>
      <c r="K5" s="130" t="s">
        <v>68</v>
      </c>
      <c r="L5" s="130" t="s">
        <v>69</v>
      </c>
      <c r="M5" s="131"/>
      <c r="N5" s="130" t="s">
        <v>68</v>
      </c>
      <c r="O5" s="132"/>
    </row>
    <row r="6" spans="1:15" ht="16">
      <c r="A6" s="133">
        <v>2009</v>
      </c>
      <c r="B6" s="134" t="s">
        <v>11</v>
      </c>
      <c r="C6" s="135" t="s">
        <v>70</v>
      </c>
      <c r="D6" s="136">
        <v>108.7</v>
      </c>
      <c r="E6" s="134">
        <v>10</v>
      </c>
      <c r="F6" s="135" t="s">
        <v>71</v>
      </c>
      <c r="G6" s="136">
        <v>113.1</v>
      </c>
      <c r="H6" s="134">
        <v>3</v>
      </c>
      <c r="I6" s="135"/>
      <c r="J6" s="137"/>
      <c r="K6" s="134"/>
      <c r="L6" s="135"/>
      <c r="M6" s="137"/>
      <c r="N6" s="138"/>
      <c r="O6" s="139">
        <f t="shared" ref="O6:O20" si="0">SUM(E6,H6,K6,N6)</f>
        <v>13</v>
      </c>
    </row>
    <row r="7" spans="1:15" ht="16">
      <c r="A7" s="140">
        <v>2010</v>
      </c>
      <c r="B7" s="141" t="s">
        <v>12</v>
      </c>
      <c r="C7" s="142" t="s">
        <v>72</v>
      </c>
      <c r="D7" s="143">
        <v>225.2</v>
      </c>
      <c r="E7" s="141">
        <v>10</v>
      </c>
      <c r="F7" s="142" t="s">
        <v>73</v>
      </c>
      <c r="G7" s="143">
        <v>228.3</v>
      </c>
      <c r="H7" s="141">
        <v>6</v>
      </c>
      <c r="I7" s="142" t="s">
        <v>74</v>
      </c>
      <c r="J7" s="143">
        <v>152.1</v>
      </c>
      <c r="K7" s="141">
        <v>3</v>
      </c>
      <c r="L7" s="142" t="s">
        <v>75</v>
      </c>
      <c r="M7" s="143">
        <v>143</v>
      </c>
      <c r="N7" s="144">
        <v>2</v>
      </c>
      <c r="O7" s="145">
        <f t="shared" si="0"/>
        <v>21</v>
      </c>
    </row>
    <row r="8" spans="1:15" ht="16">
      <c r="A8" s="146">
        <v>2011</v>
      </c>
      <c r="B8" s="147" t="s">
        <v>13</v>
      </c>
      <c r="C8" s="148" t="s">
        <v>76</v>
      </c>
      <c r="D8" s="149">
        <v>232.2</v>
      </c>
      <c r="E8" s="147">
        <v>8</v>
      </c>
      <c r="F8" s="148" t="s">
        <v>73</v>
      </c>
      <c r="G8" s="147">
        <v>217.2</v>
      </c>
      <c r="H8" s="147">
        <v>7</v>
      </c>
      <c r="I8" s="148" t="s">
        <v>77</v>
      </c>
      <c r="J8" s="149">
        <v>166.3</v>
      </c>
      <c r="K8" s="147">
        <v>7</v>
      </c>
      <c r="L8" s="142" t="s">
        <v>78</v>
      </c>
      <c r="M8" s="147">
        <v>155.80000000000001</v>
      </c>
      <c r="N8" s="150">
        <v>2</v>
      </c>
      <c r="O8" s="145">
        <f t="shared" si="0"/>
        <v>24</v>
      </c>
    </row>
    <row r="9" spans="1:15" ht="16">
      <c r="A9" s="146">
        <v>2012</v>
      </c>
      <c r="B9" s="147" t="s">
        <v>14</v>
      </c>
      <c r="C9" s="148" t="s">
        <v>76</v>
      </c>
      <c r="D9" s="149">
        <v>140.6</v>
      </c>
      <c r="E9" s="147">
        <v>8</v>
      </c>
      <c r="F9" s="148" t="s">
        <v>73</v>
      </c>
      <c r="G9" s="151">
        <v>122.4</v>
      </c>
      <c r="H9" s="147">
        <v>8</v>
      </c>
      <c r="I9" s="148" t="s">
        <v>79</v>
      </c>
      <c r="J9" s="151">
        <v>114.2</v>
      </c>
      <c r="K9" s="147">
        <v>5</v>
      </c>
      <c r="L9" s="148" t="s">
        <v>80</v>
      </c>
      <c r="M9" s="149">
        <v>150.6</v>
      </c>
      <c r="N9" s="150">
        <v>1</v>
      </c>
      <c r="O9" s="145">
        <f t="shared" si="0"/>
        <v>22</v>
      </c>
    </row>
    <row r="10" spans="1:15" ht="16">
      <c r="A10" s="146">
        <v>2013</v>
      </c>
      <c r="B10" s="147" t="s">
        <v>15</v>
      </c>
      <c r="C10" s="148" t="s">
        <v>76</v>
      </c>
      <c r="D10" s="149">
        <v>131.19999999999999</v>
      </c>
      <c r="E10" s="147">
        <v>5</v>
      </c>
      <c r="F10" s="148" t="s">
        <v>73</v>
      </c>
      <c r="G10" s="151">
        <v>128.4</v>
      </c>
      <c r="H10" s="147">
        <v>5</v>
      </c>
      <c r="I10" s="148" t="s">
        <v>81</v>
      </c>
      <c r="J10" s="151">
        <v>120</v>
      </c>
      <c r="K10" s="147">
        <v>7</v>
      </c>
      <c r="L10" s="148" t="s">
        <v>73</v>
      </c>
      <c r="M10" s="149">
        <v>122.7</v>
      </c>
      <c r="N10" s="150">
        <v>3</v>
      </c>
      <c r="O10" s="145">
        <f t="shared" si="0"/>
        <v>20</v>
      </c>
    </row>
    <row r="11" spans="1:15" ht="16">
      <c r="A11" s="146">
        <v>2014</v>
      </c>
      <c r="B11" s="147" t="s">
        <v>16</v>
      </c>
      <c r="C11" s="148" t="s">
        <v>71</v>
      </c>
      <c r="D11" s="151">
        <v>1028.3800000000001</v>
      </c>
      <c r="E11" s="147">
        <v>10</v>
      </c>
      <c r="F11" s="148" t="s">
        <v>71</v>
      </c>
      <c r="G11" s="151">
        <v>1049.27</v>
      </c>
      <c r="H11" s="147">
        <v>6</v>
      </c>
      <c r="I11" s="148" t="s">
        <v>81</v>
      </c>
      <c r="J11" s="151">
        <v>989.71</v>
      </c>
      <c r="K11" s="147">
        <v>4</v>
      </c>
      <c r="L11" s="148" t="s">
        <v>71</v>
      </c>
      <c r="M11" s="149">
        <v>1007.35</v>
      </c>
      <c r="N11" s="150">
        <v>3</v>
      </c>
      <c r="O11" s="145">
        <f t="shared" si="0"/>
        <v>23</v>
      </c>
    </row>
    <row r="12" spans="1:15" ht="16">
      <c r="A12" s="146">
        <v>2015</v>
      </c>
      <c r="B12" s="147" t="s">
        <v>17</v>
      </c>
      <c r="C12" s="148" t="s">
        <v>71</v>
      </c>
      <c r="D12" s="151">
        <v>1030.5</v>
      </c>
      <c r="E12" s="147">
        <v>9</v>
      </c>
      <c r="F12" s="148" t="s">
        <v>71</v>
      </c>
      <c r="G12" s="151">
        <v>1037.5</v>
      </c>
      <c r="H12" s="147">
        <v>6</v>
      </c>
      <c r="I12" s="148" t="s">
        <v>81</v>
      </c>
      <c r="J12" s="151">
        <v>994.6</v>
      </c>
      <c r="K12" s="147">
        <v>4</v>
      </c>
      <c r="L12" s="148" t="s">
        <v>82</v>
      </c>
      <c r="M12" s="151">
        <v>966.8</v>
      </c>
      <c r="N12" s="150">
        <v>3</v>
      </c>
      <c r="O12" s="145">
        <f t="shared" si="0"/>
        <v>22</v>
      </c>
    </row>
    <row r="13" spans="1:15" ht="16">
      <c r="A13" s="146">
        <v>2016</v>
      </c>
      <c r="B13" s="147" t="s">
        <v>18</v>
      </c>
      <c r="C13" s="148" t="s">
        <v>71</v>
      </c>
      <c r="D13" s="151">
        <v>1033.56</v>
      </c>
      <c r="E13" s="147">
        <v>8</v>
      </c>
      <c r="F13" s="148" t="s">
        <v>71</v>
      </c>
      <c r="G13" s="260">
        <v>1059.3900000000001</v>
      </c>
      <c r="H13" s="147">
        <v>7</v>
      </c>
      <c r="I13" s="148" t="s">
        <v>82</v>
      </c>
      <c r="J13" s="151">
        <v>929.79</v>
      </c>
      <c r="K13" s="147">
        <v>3</v>
      </c>
      <c r="L13" s="148" t="s">
        <v>83</v>
      </c>
      <c r="M13" s="151">
        <v>966.8</v>
      </c>
      <c r="N13" s="150">
        <v>3</v>
      </c>
      <c r="O13" s="145">
        <f t="shared" si="0"/>
        <v>21</v>
      </c>
    </row>
    <row r="14" spans="1:15" ht="16">
      <c r="A14" s="146">
        <v>2017</v>
      </c>
      <c r="B14" s="147" t="s">
        <v>19</v>
      </c>
      <c r="C14" s="152" t="s">
        <v>71</v>
      </c>
      <c r="D14" s="153">
        <v>1040.25</v>
      </c>
      <c r="E14" s="154">
        <v>10</v>
      </c>
      <c r="F14" s="152" t="s">
        <v>71</v>
      </c>
      <c r="G14" s="155">
        <v>1029.99</v>
      </c>
      <c r="H14" s="154">
        <v>5</v>
      </c>
      <c r="I14" s="152" t="s">
        <v>84</v>
      </c>
      <c r="J14" s="261">
        <v>1015.18</v>
      </c>
      <c r="K14" s="154">
        <v>8</v>
      </c>
      <c r="L14" s="148" t="s">
        <v>85</v>
      </c>
      <c r="M14" s="151">
        <v>960.59</v>
      </c>
      <c r="N14" s="150">
        <v>3</v>
      </c>
      <c r="O14" s="145">
        <f t="shared" si="0"/>
        <v>26</v>
      </c>
    </row>
    <row r="15" spans="1:15" ht="16">
      <c r="A15" s="146">
        <v>2018</v>
      </c>
      <c r="B15" s="147" t="s">
        <v>20</v>
      </c>
      <c r="C15" s="142" t="s">
        <v>86</v>
      </c>
      <c r="D15" s="156">
        <v>1030.93</v>
      </c>
      <c r="E15" s="141">
        <v>5</v>
      </c>
      <c r="F15" s="152" t="s">
        <v>71</v>
      </c>
      <c r="G15" s="156">
        <v>1038.32</v>
      </c>
      <c r="H15" s="141">
        <v>5</v>
      </c>
      <c r="I15" s="142" t="s">
        <v>75</v>
      </c>
      <c r="J15" s="156">
        <v>964.42</v>
      </c>
      <c r="K15" s="141">
        <v>5</v>
      </c>
      <c r="L15" s="148" t="s">
        <v>87</v>
      </c>
      <c r="M15" s="151">
        <v>973.96</v>
      </c>
      <c r="N15" s="150">
        <v>3</v>
      </c>
      <c r="O15" s="145">
        <f t="shared" si="0"/>
        <v>18</v>
      </c>
    </row>
    <row r="16" spans="1:15" ht="16">
      <c r="A16" s="146">
        <v>2019</v>
      </c>
      <c r="B16" s="147" t="s">
        <v>21</v>
      </c>
      <c r="C16" s="148" t="s">
        <v>73</v>
      </c>
      <c r="D16" s="151">
        <v>1019.98</v>
      </c>
      <c r="E16" s="147">
        <v>3</v>
      </c>
      <c r="F16" s="152" t="s">
        <v>71</v>
      </c>
      <c r="G16" s="151">
        <v>1039.51</v>
      </c>
      <c r="H16" s="147">
        <v>5</v>
      </c>
      <c r="I16" s="148" t="s">
        <v>88</v>
      </c>
      <c r="J16" s="151">
        <v>917.37</v>
      </c>
      <c r="K16" s="147">
        <v>5</v>
      </c>
      <c r="L16" s="148" t="s">
        <v>89</v>
      </c>
      <c r="M16" s="151">
        <v>872.78</v>
      </c>
      <c r="N16" s="150">
        <v>1</v>
      </c>
      <c r="O16" s="145">
        <f t="shared" si="0"/>
        <v>14</v>
      </c>
    </row>
    <row r="17" spans="1:15" ht="16">
      <c r="A17" s="146">
        <v>2022</v>
      </c>
      <c r="B17" s="147" t="s">
        <v>22</v>
      </c>
      <c r="C17" s="148" t="s">
        <v>73</v>
      </c>
      <c r="D17" s="151">
        <v>1052.92</v>
      </c>
      <c r="E17" s="147">
        <v>7</v>
      </c>
      <c r="F17" s="152" t="s">
        <v>73</v>
      </c>
      <c r="G17" s="151">
        <v>1054.67</v>
      </c>
      <c r="H17" s="147">
        <v>1</v>
      </c>
      <c r="I17" s="148" t="s">
        <v>89</v>
      </c>
      <c r="J17" s="151">
        <v>962.31</v>
      </c>
      <c r="K17" s="147">
        <v>1</v>
      </c>
      <c r="L17" s="148" t="s">
        <v>90</v>
      </c>
      <c r="M17" s="151"/>
      <c r="N17" s="150"/>
      <c r="O17" s="145">
        <f t="shared" si="0"/>
        <v>9</v>
      </c>
    </row>
    <row r="18" spans="1:15" ht="16">
      <c r="A18" s="146">
        <v>2023</v>
      </c>
      <c r="B18" s="147" t="s">
        <v>91</v>
      </c>
      <c r="C18" s="148" t="s">
        <v>71</v>
      </c>
      <c r="D18" s="151">
        <v>1036.8499999999999</v>
      </c>
      <c r="E18" s="147">
        <v>5</v>
      </c>
      <c r="F18" s="152" t="s">
        <v>80</v>
      </c>
      <c r="G18" s="151">
        <v>1014</v>
      </c>
      <c r="H18" s="147">
        <v>3</v>
      </c>
      <c r="I18" s="148" t="s">
        <v>89</v>
      </c>
      <c r="J18" s="151">
        <v>1012.69</v>
      </c>
      <c r="K18" s="147">
        <v>2</v>
      </c>
      <c r="L18" s="148" t="s">
        <v>89</v>
      </c>
      <c r="M18" s="151">
        <v>988.07</v>
      </c>
      <c r="N18" s="150">
        <v>3</v>
      </c>
      <c r="O18" s="145">
        <f t="shared" si="0"/>
        <v>13</v>
      </c>
    </row>
    <row r="19" spans="1:15" ht="16">
      <c r="A19" s="146">
        <v>2024</v>
      </c>
      <c r="B19" s="147" t="s">
        <v>92</v>
      </c>
      <c r="C19" s="148" t="s">
        <v>93</v>
      </c>
      <c r="D19" s="151">
        <v>1029.79</v>
      </c>
      <c r="E19" s="147">
        <v>13</v>
      </c>
      <c r="F19" s="152" t="s">
        <v>71</v>
      </c>
      <c r="G19" s="151">
        <v>1025.43</v>
      </c>
      <c r="H19" s="147">
        <v>8</v>
      </c>
      <c r="I19" s="148"/>
      <c r="J19" s="151"/>
      <c r="K19" s="147"/>
      <c r="L19" s="148"/>
      <c r="M19" s="151"/>
      <c r="N19" s="150"/>
      <c r="O19" s="145">
        <f t="shared" si="0"/>
        <v>21</v>
      </c>
    </row>
    <row r="20" spans="1:15" ht="16">
      <c r="A20" s="146">
        <v>2025</v>
      </c>
      <c r="B20" s="147" t="s">
        <v>94</v>
      </c>
      <c r="C20" s="148" t="s">
        <v>95</v>
      </c>
      <c r="D20" s="157">
        <v>1053.78</v>
      </c>
      <c r="E20" s="147">
        <v>5</v>
      </c>
      <c r="F20" s="152" t="s">
        <v>71</v>
      </c>
      <c r="G20" s="151">
        <v>1020.02</v>
      </c>
      <c r="H20" s="147">
        <v>6</v>
      </c>
      <c r="I20" s="148"/>
      <c r="J20" s="151"/>
      <c r="K20" s="147"/>
      <c r="L20" s="148"/>
      <c r="M20" s="151"/>
      <c r="N20" s="150"/>
      <c r="O20" s="145">
        <f t="shared" si="0"/>
        <v>11</v>
      </c>
    </row>
    <row r="21" spans="1:15" ht="16">
      <c r="A21" s="146">
        <v>2026</v>
      </c>
      <c r="B21" s="147" t="s">
        <v>128</v>
      </c>
      <c r="C21" s="148" t="s">
        <v>42</v>
      </c>
      <c r="D21" s="151">
        <v>1026.02</v>
      </c>
      <c r="E21" s="147">
        <v>2</v>
      </c>
      <c r="F21" s="152" t="s">
        <v>41</v>
      </c>
      <c r="G21" s="151">
        <v>1029.1500000000001</v>
      </c>
      <c r="H21" s="147">
        <v>3</v>
      </c>
      <c r="I21" s="148"/>
      <c r="J21" s="151"/>
      <c r="K21" s="147"/>
      <c r="L21" s="148"/>
      <c r="M21" s="151"/>
      <c r="N21" s="150"/>
      <c r="O21" s="145">
        <f t="shared" ref="O21" si="1">SUM(E21,H21,K21,N21)</f>
        <v>5</v>
      </c>
    </row>
    <row r="22" spans="1:15" ht="16">
      <c r="A22" s="158"/>
      <c r="B22" s="158"/>
      <c r="C22" s="159"/>
      <c r="D22" s="160"/>
      <c r="E22" s="158"/>
      <c r="F22" s="161"/>
      <c r="G22" s="162"/>
      <c r="H22" s="158"/>
      <c r="I22" s="159"/>
      <c r="J22" s="162"/>
      <c r="K22" s="158"/>
      <c r="L22" s="159"/>
      <c r="M22" s="162"/>
      <c r="N22" s="158"/>
      <c r="O22" s="158"/>
    </row>
    <row r="23" spans="1:15" ht="17" thickBot="1">
      <c r="A23" s="353" t="s">
        <v>245</v>
      </c>
      <c r="B23" s="353"/>
      <c r="C23" s="353"/>
      <c r="D23" s="353"/>
      <c r="E23" s="353"/>
      <c r="F23" s="353"/>
      <c r="G23" s="162"/>
      <c r="H23" s="158"/>
      <c r="I23" s="159"/>
      <c r="J23" s="162"/>
      <c r="K23" s="158"/>
      <c r="L23" s="159"/>
      <c r="M23" s="162"/>
      <c r="N23" s="158"/>
      <c r="O23" s="158"/>
    </row>
    <row r="24" spans="1:15" ht="17" thickBot="1">
      <c r="A24" s="163" t="s">
        <v>60</v>
      </c>
      <c r="B24" s="164" t="s">
        <v>96</v>
      </c>
      <c r="C24" s="164" t="s">
        <v>97</v>
      </c>
      <c r="D24" s="165" t="s">
        <v>7</v>
      </c>
      <c r="E24" s="164" t="s">
        <v>98</v>
      </c>
      <c r="F24" s="166" t="s">
        <v>99</v>
      </c>
      <c r="G24" s="165" t="s">
        <v>7</v>
      </c>
      <c r="H24" s="167" t="s">
        <v>98</v>
      </c>
      <c r="I24" s="168" t="s">
        <v>65</v>
      </c>
      <c r="J24" s="162"/>
      <c r="K24" s="158"/>
      <c r="L24" s="159"/>
      <c r="M24" s="162"/>
      <c r="N24" s="158"/>
      <c r="O24" s="158"/>
    </row>
    <row r="25" spans="1:15" ht="16">
      <c r="A25" s="141">
        <v>2022</v>
      </c>
      <c r="B25" s="141" t="s">
        <v>11</v>
      </c>
      <c r="C25" s="142" t="s">
        <v>100</v>
      </c>
      <c r="D25" s="169">
        <v>95.05</v>
      </c>
      <c r="E25" s="141">
        <v>10</v>
      </c>
      <c r="F25" s="170" t="s">
        <v>101</v>
      </c>
      <c r="G25" s="156">
        <v>112.25</v>
      </c>
      <c r="H25" s="141">
        <v>2</v>
      </c>
      <c r="I25" s="141">
        <f>SUM(E25,H25)</f>
        <v>12</v>
      </c>
      <c r="J25" s="162"/>
      <c r="K25" s="158"/>
      <c r="L25" s="159"/>
      <c r="M25" s="162"/>
      <c r="N25" s="158"/>
      <c r="O25" s="158"/>
    </row>
    <row r="26" spans="1:15" ht="16">
      <c r="A26" s="147">
        <v>2023</v>
      </c>
      <c r="B26" s="147" t="s">
        <v>12</v>
      </c>
      <c r="C26" s="148" t="s">
        <v>102</v>
      </c>
      <c r="D26" s="171">
        <v>86.22</v>
      </c>
      <c r="E26" s="147">
        <v>10</v>
      </c>
      <c r="F26" s="152" t="s">
        <v>103</v>
      </c>
      <c r="G26" s="151">
        <v>99.54</v>
      </c>
      <c r="H26" s="147">
        <v>9</v>
      </c>
      <c r="I26" s="141">
        <f t="shared" ref="I26:I28" si="2">SUM(E26,H26)</f>
        <v>19</v>
      </c>
      <c r="J26" s="162"/>
      <c r="K26" s="158"/>
      <c r="L26" s="159"/>
      <c r="M26" s="162"/>
      <c r="N26" s="158"/>
      <c r="O26" s="158"/>
    </row>
    <row r="27" spans="1:15" ht="16">
      <c r="A27" s="147">
        <v>2024</v>
      </c>
      <c r="B27" s="147" t="s">
        <v>13</v>
      </c>
      <c r="C27" s="148" t="s">
        <v>104</v>
      </c>
      <c r="D27" s="171">
        <v>81.48</v>
      </c>
      <c r="E27" s="147">
        <v>27</v>
      </c>
      <c r="F27" s="152" t="s">
        <v>105</v>
      </c>
      <c r="G27" s="151">
        <v>84.72</v>
      </c>
      <c r="H27" s="147">
        <v>12</v>
      </c>
      <c r="I27" s="141">
        <f t="shared" si="2"/>
        <v>39</v>
      </c>
      <c r="J27" s="162"/>
      <c r="K27" s="158"/>
      <c r="L27" s="159"/>
      <c r="M27" s="162"/>
      <c r="N27" s="158"/>
      <c r="O27" s="158"/>
    </row>
    <row r="28" spans="1:15" ht="16">
      <c r="A28" s="147">
        <v>2025</v>
      </c>
      <c r="B28" s="147" t="s">
        <v>14</v>
      </c>
      <c r="C28" s="148" t="s">
        <v>101</v>
      </c>
      <c r="D28" s="171">
        <v>92.3</v>
      </c>
      <c r="E28" s="147">
        <v>16</v>
      </c>
      <c r="F28" s="152" t="s">
        <v>106</v>
      </c>
      <c r="G28" s="151">
        <v>79.400000000000006</v>
      </c>
      <c r="H28" s="147">
        <v>8</v>
      </c>
      <c r="I28" s="141">
        <f t="shared" si="2"/>
        <v>24</v>
      </c>
      <c r="J28" s="162"/>
      <c r="K28" s="158"/>
      <c r="L28" s="159"/>
      <c r="M28" s="162"/>
      <c r="N28" s="158"/>
      <c r="O28" s="158"/>
    </row>
    <row r="29" spans="1:15" ht="16">
      <c r="A29" s="147">
        <v>2026</v>
      </c>
      <c r="B29" s="147" t="s">
        <v>15</v>
      </c>
      <c r="C29" s="148" t="s">
        <v>129</v>
      </c>
      <c r="D29" s="171">
        <v>67.8</v>
      </c>
      <c r="E29" s="147">
        <v>12</v>
      </c>
      <c r="F29" s="152" t="s">
        <v>130</v>
      </c>
      <c r="G29" s="151">
        <v>80.8</v>
      </c>
      <c r="H29" s="147">
        <v>3</v>
      </c>
      <c r="I29" s="141">
        <f t="shared" ref="I29" si="3">SUM(E29,H29)</f>
        <v>15</v>
      </c>
      <c r="J29" s="162"/>
      <c r="K29" s="158"/>
      <c r="L29" s="159"/>
      <c r="M29" s="162"/>
      <c r="N29" s="158"/>
      <c r="O29" s="158"/>
    </row>
    <row r="30" spans="1:15">
      <c r="A30" s="351" t="s">
        <v>107</v>
      </c>
      <c r="B30" s="351"/>
      <c r="C30" s="351"/>
      <c r="D30" s="351"/>
      <c r="E30" s="351"/>
      <c r="F30" s="351"/>
      <c r="G30" s="351"/>
      <c r="H30" s="351"/>
      <c r="I30" s="351"/>
    </row>
    <row r="31" spans="1:15">
      <c r="A31" s="351" t="s">
        <v>108</v>
      </c>
      <c r="B31" s="351"/>
      <c r="C31" s="351"/>
      <c r="D31" s="351"/>
      <c r="E31" s="351"/>
      <c r="F31" s="351"/>
      <c r="G31" s="351"/>
      <c r="H31" s="351"/>
      <c r="I31" s="351"/>
    </row>
    <row r="32" spans="1:15">
      <c r="A32" s="351" t="s">
        <v>109</v>
      </c>
      <c r="B32" s="351"/>
      <c r="C32" s="351"/>
      <c r="D32" s="351"/>
      <c r="E32" s="351"/>
      <c r="F32" s="351"/>
      <c r="G32" s="351"/>
      <c r="H32" s="351"/>
      <c r="I32" s="351"/>
    </row>
    <row r="33" spans="1:9">
      <c r="A33" s="351" t="s">
        <v>110</v>
      </c>
      <c r="B33" s="351"/>
      <c r="C33" s="351"/>
      <c r="D33" s="351"/>
      <c r="E33" s="351"/>
      <c r="F33" s="351"/>
      <c r="G33" s="351"/>
      <c r="H33" s="351"/>
      <c r="I33" s="351"/>
    </row>
    <row r="34" spans="1:9">
      <c r="A34" s="351" t="s">
        <v>111</v>
      </c>
      <c r="B34" s="351"/>
      <c r="C34" s="351"/>
      <c r="D34" s="351"/>
      <c r="E34" s="351"/>
      <c r="F34" s="351"/>
      <c r="G34" s="351"/>
      <c r="H34" s="351"/>
      <c r="I34" s="351"/>
    </row>
    <row r="35" spans="1:9">
      <c r="A35" s="351" t="s">
        <v>112</v>
      </c>
      <c r="B35" s="351"/>
      <c r="C35" s="351"/>
      <c r="D35" s="351"/>
      <c r="E35" s="351"/>
      <c r="F35" s="351"/>
      <c r="G35" s="351"/>
      <c r="H35" s="351"/>
      <c r="I35" s="351"/>
    </row>
    <row r="36" spans="1:9">
      <c r="A36" s="351" t="s">
        <v>113</v>
      </c>
      <c r="B36" s="351"/>
      <c r="C36" s="351"/>
      <c r="D36" s="351"/>
      <c r="E36" s="351"/>
      <c r="F36" s="351"/>
      <c r="G36" s="351"/>
      <c r="H36" s="351"/>
      <c r="I36" s="351"/>
    </row>
    <row r="37" spans="1:9">
      <c r="A37" s="355" t="s">
        <v>114</v>
      </c>
      <c r="B37" s="355"/>
      <c r="C37" s="355"/>
      <c r="D37" s="355"/>
      <c r="E37" s="355"/>
      <c r="F37" s="355"/>
      <c r="G37" s="355"/>
      <c r="H37" s="355"/>
      <c r="I37" s="355"/>
    </row>
    <row r="38" spans="1:9" ht="16" thickBot="1">
      <c r="A38" s="356" t="s">
        <v>244</v>
      </c>
      <c r="B38" s="356"/>
      <c r="C38" s="356"/>
      <c r="D38" s="356"/>
      <c r="E38" s="356"/>
      <c r="F38" s="356"/>
      <c r="G38" s="356"/>
      <c r="H38" s="356"/>
      <c r="I38" s="356"/>
    </row>
    <row r="39" spans="1:9">
      <c r="A39" s="172" t="s">
        <v>60</v>
      </c>
      <c r="B39" s="173" t="s">
        <v>61</v>
      </c>
      <c r="C39" s="174" t="s">
        <v>116</v>
      </c>
      <c r="D39" s="173" t="s">
        <v>7</v>
      </c>
      <c r="E39" s="174" t="s">
        <v>117</v>
      </c>
      <c r="F39" s="174" t="s">
        <v>116</v>
      </c>
      <c r="G39" s="174" t="s">
        <v>7</v>
      </c>
      <c r="H39" s="173" t="s">
        <v>117</v>
      </c>
      <c r="I39" s="175" t="s">
        <v>65</v>
      </c>
    </row>
    <row r="40" spans="1:9" ht="16" thickBot="1">
      <c r="A40" s="176"/>
      <c r="B40" s="177" t="s">
        <v>66</v>
      </c>
      <c r="C40" s="178" t="s">
        <v>97</v>
      </c>
      <c r="D40" s="177"/>
      <c r="E40" s="178" t="s">
        <v>68</v>
      </c>
      <c r="F40" s="177" t="s">
        <v>99</v>
      </c>
      <c r="G40" s="178"/>
      <c r="H40" s="177" t="s">
        <v>68</v>
      </c>
      <c r="I40" s="179"/>
    </row>
    <row r="41" spans="1:9">
      <c r="A41" s="180">
        <v>2017</v>
      </c>
      <c r="B41" s="181" t="s">
        <v>11</v>
      </c>
      <c r="C41" s="181" t="s">
        <v>85</v>
      </c>
      <c r="D41" s="182">
        <v>17.2</v>
      </c>
      <c r="E41" s="181">
        <v>8</v>
      </c>
      <c r="F41" s="181" t="s">
        <v>85</v>
      </c>
      <c r="G41" s="182">
        <v>19</v>
      </c>
      <c r="H41" s="181">
        <v>3</v>
      </c>
      <c r="I41" s="183">
        <f t="shared" ref="I41:I47" si="4">SUM(E41,H41)</f>
        <v>11</v>
      </c>
    </row>
    <row r="42" spans="1:9">
      <c r="A42" s="184">
        <v>2018</v>
      </c>
      <c r="B42" s="185" t="s">
        <v>12</v>
      </c>
      <c r="C42" s="185" t="s">
        <v>118</v>
      </c>
      <c r="D42" s="185">
        <v>17.309999999999999</v>
      </c>
      <c r="E42" s="185">
        <v>8</v>
      </c>
      <c r="F42" s="185" t="s">
        <v>119</v>
      </c>
      <c r="G42" s="185" t="s">
        <v>120</v>
      </c>
      <c r="H42" s="185">
        <v>0</v>
      </c>
      <c r="I42" s="186">
        <f t="shared" si="4"/>
        <v>8</v>
      </c>
    </row>
    <row r="43" spans="1:9">
      <c r="A43" s="187">
        <v>2019</v>
      </c>
      <c r="B43" s="188" t="s">
        <v>13</v>
      </c>
      <c r="C43" s="188" t="s">
        <v>121</v>
      </c>
      <c r="D43" s="189">
        <v>17.84</v>
      </c>
      <c r="E43" s="188">
        <v>6</v>
      </c>
      <c r="F43" s="188" t="s">
        <v>122</v>
      </c>
      <c r="G43" s="190">
        <v>27.8</v>
      </c>
      <c r="H43" s="188">
        <v>2</v>
      </c>
      <c r="I43" s="191">
        <f t="shared" si="4"/>
        <v>8</v>
      </c>
    </row>
    <row r="44" spans="1:9">
      <c r="A44" s="187">
        <v>2022</v>
      </c>
      <c r="B44" s="188" t="s">
        <v>14</v>
      </c>
      <c r="C44" s="185" t="s">
        <v>118</v>
      </c>
      <c r="D44" s="189">
        <v>18.36</v>
      </c>
      <c r="E44" s="188">
        <v>6</v>
      </c>
      <c r="F44" s="188" t="s">
        <v>101</v>
      </c>
      <c r="G44" s="189">
        <v>21.5</v>
      </c>
      <c r="H44" s="188">
        <v>2</v>
      </c>
      <c r="I44" s="191">
        <f t="shared" si="4"/>
        <v>8</v>
      </c>
    </row>
    <row r="45" spans="1:9">
      <c r="A45" s="187">
        <v>2023</v>
      </c>
      <c r="B45" s="188" t="s">
        <v>15</v>
      </c>
      <c r="C45" s="185" t="s">
        <v>123</v>
      </c>
      <c r="D45" s="192">
        <v>12.9</v>
      </c>
      <c r="E45" s="188">
        <v>6</v>
      </c>
      <c r="F45" s="188" t="s">
        <v>104</v>
      </c>
      <c r="G45" s="192">
        <v>15.57</v>
      </c>
      <c r="H45" s="188">
        <v>3</v>
      </c>
      <c r="I45" s="191">
        <f t="shared" si="4"/>
        <v>9</v>
      </c>
    </row>
    <row r="46" spans="1:9">
      <c r="A46" s="187">
        <v>2024</v>
      </c>
      <c r="B46" s="188" t="s">
        <v>16</v>
      </c>
      <c r="C46" s="185" t="s">
        <v>102</v>
      </c>
      <c r="D46" s="189">
        <v>15.7</v>
      </c>
      <c r="E46" s="188">
        <v>6</v>
      </c>
      <c r="F46" s="188" t="s">
        <v>101</v>
      </c>
      <c r="G46" s="189">
        <v>16.68</v>
      </c>
      <c r="H46" s="188">
        <v>5</v>
      </c>
      <c r="I46" s="191">
        <f t="shared" si="4"/>
        <v>11</v>
      </c>
    </row>
    <row r="47" spans="1:9">
      <c r="A47" s="187">
        <v>2025</v>
      </c>
      <c r="B47" s="188" t="s">
        <v>17</v>
      </c>
      <c r="C47" s="185" t="s">
        <v>237</v>
      </c>
      <c r="D47" s="189">
        <v>16.850000000000001</v>
      </c>
      <c r="E47" s="188">
        <v>6</v>
      </c>
      <c r="F47" s="188" t="s">
        <v>118</v>
      </c>
      <c r="G47" s="189">
        <v>16.489999999999998</v>
      </c>
      <c r="H47" s="188">
        <v>6</v>
      </c>
      <c r="I47" s="191">
        <f t="shared" si="4"/>
        <v>12</v>
      </c>
    </row>
    <row r="48" spans="1:9">
      <c r="C48" s="125" t="s">
        <v>124</v>
      </c>
    </row>
    <row r="49" spans="3:9">
      <c r="C49" s="125" t="s">
        <v>125</v>
      </c>
    </row>
    <row r="50" spans="3:9">
      <c r="G50" s="193" t="s">
        <v>126</v>
      </c>
      <c r="H50" s="193"/>
      <c r="I50" s="193"/>
    </row>
    <row r="51" spans="3:9">
      <c r="G51" s="193" t="s">
        <v>127</v>
      </c>
      <c r="H51" s="193"/>
      <c r="I51" s="193"/>
    </row>
  </sheetData>
  <mergeCells count="13">
    <mergeCell ref="A37:I37"/>
    <mergeCell ref="A38:I38"/>
    <mergeCell ref="A31:I31"/>
    <mergeCell ref="A32:I32"/>
    <mergeCell ref="A33:I33"/>
    <mergeCell ref="A34:I34"/>
    <mergeCell ref="A35:I35"/>
    <mergeCell ref="A36:I36"/>
    <mergeCell ref="A30:I30"/>
    <mergeCell ref="A1:H1"/>
    <mergeCell ref="A2:O2"/>
    <mergeCell ref="A3:O3"/>
    <mergeCell ref="A23:F23"/>
  </mergeCells>
  <pageMargins left="0" right="0" top="0" bottom="0" header="0" footer="0"/>
  <pageSetup paperSize="9" scale="7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4"/>
  <sheetViews>
    <sheetView tabSelected="1" topLeftCell="A4" workbookViewId="0">
      <selection activeCell="P66" sqref="P66"/>
    </sheetView>
  </sheetViews>
  <sheetFormatPr baseColWidth="10" defaultColWidth="8.796875" defaultRowHeight="13"/>
  <cols>
    <col min="1" max="1" width="2.796875" style="201" customWidth="1"/>
    <col min="2" max="2" width="4.796875" style="201" customWidth="1"/>
    <col min="3" max="3" width="21.796875" style="201" customWidth="1"/>
    <col min="4" max="17" width="6" style="201" customWidth="1"/>
    <col min="18" max="16384" width="8.796875" style="201"/>
  </cols>
  <sheetData>
    <row r="1" spans="1:17" ht="16">
      <c r="A1" s="364" t="s">
        <v>132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</row>
    <row r="2" spans="1:17" ht="16">
      <c r="A2" s="364" t="s">
        <v>133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</row>
    <row r="3" spans="1:17" ht="17" thickBo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7" ht="14" thickBot="1">
      <c r="B4" s="203"/>
      <c r="C4" s="365" t="s">
        <v>134</v>
      </c>
      <c r="D4" s="204" t="s">
        <v>135</v>
      </c>
      <c r="E4" s="205" t="s">
        <v>136</v>
      </c>
      <c r="F4" s="205" t="s">
        <v>137</v>
      </c>
      <c r="G4" s="205" t="s">
        <v>138</v>
      </c>
      <c r="H4" s="205" t="s">
        <v>139</v>
      </c>
      <c r="I4" s="205" t="s">
        <v>140</v>
      </c>
      <c r="J4" s="206" t="s">
        <v>141</v>
      </c>
      <c r="K4" s="206" t="s">
        <v>142</v>
      </c>
      <c r="L4" s="206" t="s">
        <v>143</v>
      </c>
      <c r="M4" s="207" t="s">
        <v>144</v>
      </c>
      <c r="N4" s="207" t="s">
        <v>145</v>
      </c>
      <c r="O4" s="208" t="s">
        <v>146</v>
      </c>
      <c r="P4" s="209" t="s">
        <v>147</v>
      </c>
      <c r="Q4" s="210"/>
    </row>
    <row r="5" spans="1:17">
      <c r="B5" s="211"/>
      <c r="C5" s="366"/>
      <c r="D5" s="212"/>
      <c r="E5" s="212"/>
      <c r="F5" s="212" t="s">
        <v>115</v>
      </c>
      <c r="G5" s="213" t="s">
        <v>148</v>
      </c>
      <c r="H5" s="212"/>
      <c r="I5" s="212"/>
      <c r="J5" s="214"/>
      <c r="K5" s="214"/>
      <c r="L5" s="214"/>
      <c r="M5" s="215"/>
      <c r="N5" s="216"/>
      <c r="O5" s="217"/>
      <c r="P5" s="218" t="s">
        <v>149</v>
      </c>
      <c r="Q5" s="211"/>
    </row>
    <row r="6" spans="1:17">
      <c r="B6" s="211"/>
      <c r="C6" s="366"/>
      <c r="D6" s="218" t="s">
        <v>115</v>
      </c>
      <c r="E6" s="219"/>
      <c r="F6" s="219" t="s">
        <v>149</v>
      </c>
      <c r="G6" s="219" t="s">
        <v>150</v>
      </c>
      <c r="H6" s="219" t="s">
        <v>151</v>
      </c>
      <c r="I6" s="219"/>
      <c r="J6" s="220" t="s">
        <v>148</v>
      </c>
      <c r="K6" s="220" t="s">
        <v>152</v>
      </c>
      <c r="L6" s="220" t="s">
        <v>153</v>
      </c>
      <c r="M6" s="219" t="s">
        <v>153</v>
      </c>
      <c r="N6" s="221"/>
      <c r="O6" s="222" t="s">
        <v>115</v>
      </c>
      <c r="P6" s="218" t="s">
        <v>154</v>
      </c>
      <c r="Q6" s="211"/>
    </row>
    <row r="7" spans="1:17">
      <c r="B7" s="211" t="s">
        <v>154</v>
      </c>
      <c r="C7" s="366"/>
      <c r="D7" s="218" t="s">
        <v>115</v>
      </c>
      <c r="E7" s="219"/>
      <c r="F7" s="219" t="s">
        <v>154</v>
      </c>
      <c r="G7" s="219" t="s">
        <v>155</v>
      </c>
      <c r="H7" s="219" t="s">
        <v>156</v>
      </c>
      <c r="I7" s="219"/>
      <c r="J7" s="220" t="s">
        <v>157</v>
      </c>
      <c r="K7" s="220" t="s">
        <v>158</v>
      </c>
      <c r="L7" s="220" t="s">
        <v>159</v>
      </c>
      <c r="M7" s="219" t="s">
        <v>160</v>
      </c>
      <c r="N7" s="221"/>
      <c r="O7" s="222" t="s">
        <v>161</v>
      </c>
      <c r="P7" s="218" t="s">
        <v>162</v>
      </c>
      <c r="Q7" s="211"/>
    </row>
    <row r="8" spans="1:17">
      <c r="B8" s="211" t="s">
        <v>163</v>
      </c>
      <c r="C8" s="366" t="s">
        <v>164</v>
      </c>
      <c r="D8" s="218" t="s">
        <v>165</v>
      </c>
      <c r="E8" s="219" t="s">
        <v>148</v>
      </c>
      <c r="F8" s="219" t="s">
        <v>162</v>
      </c>
      <c r="G8" s="219" t="s">
        <v>162</v>
      </c>
      <c r="H8" s="219" t="s">
        <v>166</v>
      </c>
      <c r="I8" s="219" t="s">
        <v>167</v>
      </c>
      <c r="J8" s="220" t="s">
        <v>168</v>
      </c>
      <c r="K8" s="220" t="s">
        <v>169</v>
      </c>
      <c r="L8" s="220" t="s">
        <v>170</v>
      </c>
      <c r="M8" s="219" t="s">
        <v>156</v>
      </c>
      <c r="N8" s="221" t="s">
        <v>153</v>
      </c>
      <c r="O8" s="222" t="s">
        <v>171</v>
      </c>
      <c r="P8" s="218" t="s">
        <v>165</v>
      </c>
      <c r="Q8" s="211" t="s">
        <v>151</v>
      </c>
    </row>
    <row r="9" spans="1:17" ht="14">
      <c r="B9" s="211" t="s">
        <v>171</v>
      </c>
      <c r="C9" s="366"/>
      <c r="D9" s="218" t="s">
        <v>158</v>
      </c>
      <c r="E9" s="219" t="s">
        <v>150</v>
      </c>
      <c r="F9" s="219" t="s">
        <v>151</v>
      </c>
      <c r="G9" s="219" t="s">
        <v>149</v>
      </c>
      <c r="H9" s="219" t="s">
        <v>157</v>
      </c>
      <c r="I9" s="219" t="s">
        <v>166</v>
      </c>
      <c r="J9" s="220" t="s">
        <v>156</v>
      </c>
      <c r="K9" s="220" t="s">
        <v>157</v>
      </c>
      <c r="L9" s="220" t="s">
        <v>150</v>
      </c>
      <c r="M9" s="219" t="s">
        <v>172</v>
      </c>
      <c r="N9" s="223" t="s">
        <v>173</v>
      </c>
      <c r="O9" s="222" t="s">
        <v>174</v>
      </c>
      <c r="P9" s="218" t="s">
        <v>166</v>
      </c>
      <c r="Q9" s="211" t="s">
        <v>159</v>
      </c>
    </row>
    <row r="10" spans="1:17">
      <c r="B10" s="211" t="s">
        <v>156</v>
      </c>
      <c r="C10" s="366"/>
      <c r="D10" s="218" t="s">
        <v>175</v>
      </c>
      <c r="E10" s="219" t="s">
        <v>160</v>
      </c>
      <c r="F10" s="219" t="s">
        <v>176</v>
      </c>
      <c r="G10" s="219" t="s">
        <v>152</v>
      </c>
      <c r="H10" s="219" t="s">
        <v>170</v>
      </c>
      <c r="I10" s="219" t="s">
        <v>160</v>
      </c>
      <c r="J10" s="220" t="s">
        <v>160</v>
      </c>
      <c r="K10" s="220" t="s">
        <v>148</v>
      </c>
      <c r="L10" s="220" t="s">
        <v>152</v>
      </c>
      <c r="M10" s="219" t="s">
        <v>159</v>
      </c>
      <c r="N10" s="221" t="s">
        <v>160</v>
      </c>
      <c r="O10" s="222" t="s">
        <v>177</v>
      </c>
      <c r="P10" s="218" t="s">
        <v>157</v>
      </c>
      <c r="Q10" s="211" t="s">
        <v>178</v>
      </c>
    </row>
    <row r="11" spans="1:17">
      <c r="B11" s="211" t="s">
        <v>178</v>
      </c>
      <c r="C11" s="366"/>
      <c r="D11" s="218" t="s">
        <v>156</v>
      </c>
      <c r="E11" s="219" t="s">
        <v>172</v>
      </c>
      <c r="F11" s="219" t="s">
        <v>149</v>
      </c>
      <c r="G11" s="219" t="s">
        <v>156</v>
      </c>
      <c r="H11" s="219" t="s">
        <v>159</v>
      </c>
      <c r="I11" s="219" t="s">
        <v>151</v>
      </c>
      <c r="J11" s="220" t="s">
        <v>166</v>
      </c>
      <c r="K11" s="220" t="s">
        <v>172</v>
      </c>
      <c r="L11" s="220" t="s">
        <v>150</v>
      </c>
      <c r="M11" s="219" t="s">
        <v>148</v>
      </c>
      <c r="N11" s="221" t="s">
        <v>168</v>
      </c>
      <c r="O11" s="224" t="s">
        <v>174</v>
      </c>
      <c r="P11" s="218" t="s">
        <v>156</v>
      </c>
      <c r="Q11" s="211" t="s">
        <v>176</v>
      </c>
    </row>
    <row r="12" spans="1:17">
      <c r="B12" s="211" t="s">
        <v>179</v>
      </c>
      <c r="C12" s="366" t="s">
        <v>180</v>
      </c>
      <c r="D12" s="218" t="s">
        <v>148</v>
      </c>
      <c r="E12" s="219" t="s">
        <v>181</v>
      </c>
      <c r="F12" s="219" t="s">
        <v>166</v>
      </c>
      <c r="G12" s="219" t="s">
        <v>148</v>
      </c>
      <c r="H12" s="219" t="s">
        <v>148</v>
      </c>
      <c r="I12" s="219" t="s">
        <v>156</v>
      </c>
      <c r="J12" s="220" t="s">
        <v>159</v>
      </c>
      <c r="K12" s="220" t="s">
        <v>181</v>
      </c>
      <c r="L12" s="220" t="s">
        <v>182</v>
      </c>
      <c r="M12" s="219" t="s">
        <v>172</v>
      </c>
      <c r="N12" s="221" t="s">
        <v>156</v>
      </c>
      <c r="O12" s="222" t="s">
        <v>172</v>
      </c>
      <c r="P12" s="218" t="s">
        <v>148</v>
      </c>
      <c r="Q12" s="211"/>
    </row>
    <row r="13" spans="1:17">
      <c r="B13" s="211" t="s">
        <v>150</v>
      </c>
      <c r="C13" s="366"/>
      <c r="D13" s="218" t="s">
        <v>174</v>
      </c>
      <c r="E13" s="219" t="s">
        <v>160</v>
      </c>
      <c r="F13" s="219" t="s">
        <v>160</v>
      </c>
      <c r="G13" s="219" t="s">
        <v>168</v>
      </c>
      <c r="H13" s="219" t="s">
        <v>182</v>
      </c>
      <c r="I13" s="219"/>
      <c r="J13" s="220" t="s">
        <v>148</v>
      </c>
      <c r="K13" s="220" t="s">
        <v>115</v>
      </c>
      <c r="L13" s="220"/>
      <c r="M13" s="219" t="s">
        <v>157</v>
      </c>
      <c r="N13" s="221"/>
      <c r="O13" s="222" t="s">
        <v>183</v>
      </c>
      <c r="P13" s="218" t="s">
        <v>172</v>
      </c>
      <c r="Q13" s="211"/>
    </row>
    <row r="14" spans="1:17">
      <c r="B14" s="211"/>
      <c r="C14" s="366"/>
      <c r="D14" s="218" t="s">
        <v>115</v>
      </c>
      <c r="E14" s="219"/>
      <c r="F14" s="219" t="s">
        <v>184</v>
      </c>
      <c r="G14" s="219" t="s">
        <v>159</v>
      </c>
      <c r="H14" s="219" t="s">
        <v>150</v>
      </c>
      <c r="I14" s="219"/>
      <c r="J14" s="220" t="s">
        <v>182</v>
      </c>
      <c r="K14" s="220" t="s">
        <v>115</v>
      </c>
      <c r="L14" s="220"/>
      <c r="M14" s="219" t="s">
        <v>182</v>
      </c>
      <c r="N14" s="221"/>
      <c r="O14" s="222" t="s">
        <v>115</v>
      </c>
      <c r="P14" s="218" t="s">
        <v>157</v>
      </c>
      <c r="Q14" s="211"/>
    </row>
    <row r="15" spans="1:17" ht="14" thickBot="1">
      <c r="B15" s="225"/>
      <c r="C15" s="367"/>
      <c r="D15" s="226" t="s">
        <v>115</v>
      </c>
      <c r="E15" s="227"/>
      <c r="F15" s="227" t="s">
        <v>115</v>
      </c>
      <c r="G15" s="227" t="s">
        <v>148</v>
      </c>
      <c r="H15" s="227"/>
      <c r="I15" s="227"/>
      <c r="J15" s="228" t="s">
        <v>150</v>
      </c>
      <c r="K15" s="228" t="s">
        <v>115</v>
      </c>
      <c r="L15" s="228"/>
      <c r="M15" s="227" t="s">
        <v>156</v>
      </c>
      <c r="N15" s="229"/>
      <c r="O15" s="230" t="s">
        <v>185</v>
      </c>
      <c r="P15" s="226" t="s">
        <v>168</v>
      </c>
      <c r="Q15" s="225"/>
    </row>
    <row r="16" spans="1:17" ht="14" thickBot="1">
      <c r="B16" s="368" t="s">
        <v>186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70"/>
    </row>
    <row r="17" spans="2:17" ht="14">
      <c r="B17" s="231" t="s">
        <v>11</v>
      </c>
      <c r="C17" s="232" t="s">
        <v>44</v>
      </c>
      <c r="D17" s="233">
        <v>20</v>
      </c>
      <c r="E17" s="234">
        <v>18</v>
      </c>
      <c r="F17" s="234">
        <v>13</v>
      </c>
      <c r="G17" s="234">
        <v>20</v>
      </c>
      <c r="H17" s="234">
        <v>19</v>
      </c>
      <c r="I17" s="234">
        <v>19</v>
      </c>
      <c r="J17" s="235"/>
      <c r="K17" s="235"/>
      <c r="L17" s="235"/>
      <c r="M17" s="235"/>
      <c r="N17" s="235"/>
      <c r="O17" s="235"/>
      <c r="P17" s="235"/>
      <c r="Q17" s="231">
        <f t="shared" ref="Q17:Q44" si="0">SUM(D17:P17)</f>
        <v>109</v>
      </c>
    </row>
    <row r="18" spans="2:17" ht="14">
      <c r="B18" s="231" t="s">
        <v>12</v>
      </c>
      <c r="C18" s="232" t="s">
        <v>48</v>
      </c>
      <c r="D18" s="233"/>
      <c r="E18" s="234">
        <v>20</v>
      </c>
      <c r="F18" s="234">
        <v>20</v>
      </c>
      <c r="G18" s="234">
        <v>19</v>
      </c>
      <c r="H18" s="234">
        <v>20</v>
      </c>
      <c r="I18" s="234">
        <v>20</v>
      </c>
      <c r="J18" s="235"/>
      <c r="K18" s="235"/>
      <c r="L18" s="235"/>
      <c r="M18" s="235"/>
      <c r="N18" s="235"/>
      <c r="O18" s="235"/>
      <c r="P18" s="235"/>
      <c r="Q18" s="231">
        <f t="shared" si="0"/>
        <v>99</v>
      </c>
    </row>
    <row r="19" spans="2:17" ht="14">
      <c r="B19" s="231" t="s">
        <v>188</v>
      </c>
      <c r="C19" s="232" t="s">
        <v>189</v>
      </c>
      <c r="D19" s="233">
        <v>13</v>
      </c>
      <c r="E19" s="234">
        <v>13</v>
      </c>
      <c r="F19" s="234">
        <v>16</v>
      </c>
      <c r="G19" s="234">
        <v>17</v>
      </c>
      <c r="H19" s="234">
        <v>15</v>
      </c>
      <c r="I19" s="234">
        <v>16</v>
      </c>
      <c r="J19" s="235"/>
      <c r="K19" s="235"/>
      <c r="L19" s="235"/>
      <c r="M19" s="235"/>
      <c r="N19" s="235"/>
      <c r="O19" s="235"/>
      <c r="P19" s="235"/>
      <c r="Q19" s="231">
        <f t="shared" si="0"/>
        <v>90</v>
      </c>
    </row>
    <row r="20" spans="2:17" ht="14">
      <c r="B20" s="231" t="s">
        <v>14</v>
      </c>
      <c r="C20" s="232" t="s">
        <v>52</v>
      </c>
      <c r="D20" s="236">
        <v>15</v>
      </c>
      <c r="E20" s="237">
        <v>16</v>
      </c>
      <c r="F20" s="234">
        <v>15</v>
      </c>
      <c r="G20" s="234">
        <v>9</v>
      </c>
      <c r="H20" s="234">
        <v>15</v>
      </c>
      <c r="I20" s="234">
        <v>18</v>
      </c>
      <c r="J20" s="235"/>
      <c r="K20" s="235"/>
      <c r="L20" s="235"/>
      <c r="M20" s="235"/>
      <c r="N20" s="235"/>
      <c r="O20" s="235"/>
      <c r="P20" s="235"/>
      <c r="Q20" s="231">
        <f t="shared" si="0"/>
        <v>88</v>
      </c>
    </row>
    <row r="21" spans="2:17" ht="14">
      <c r="B21" s="231" t="s">
        <v>15</v>
      </c>
      <c r="C21" s="232" t="s">
        <v>187</v>
      </c>
      <c r="D21" s="233">
        <v>17</v>
      </c>
      <c r="E21" s="234">
        <v>19</v>
      </c>
      <c r="F21" s="234">
        <v>19</v>
      </c>
      <c r="G21" s="234">
        <v>13</v>
      </c>
      <c r="H21" s="234">
        <v>11</v>
      </c>
      <c r="I21" s="234"/>
      <c r="J21" s="235"/>
      <c r="K21" s="235"/>
      <c r="L21" s="235"/>
      <c r="M21" s="235"/>
      <c r="N21" s="235"/>
      <c r="O21" s="235"/>
      <c r="P21" s="235"/>
      <c r="Q21" s="231">
        <f t="shared" si="0"/>
        <v>79</v>
      </c>
    </row>
    <row r="22" spans="2:17" ht="14">
      <c r="B22" s="231" t="s">
        <v>16</v>
      </c>
      <c r="C22" s="232" t="s">
        <v>190</v>
      </c>
      <c r="D22" s="233">
        <v>16</v>
      </c>
      <c r="E22" s="234">
        <v>17</v>
      </c>
      <c r="F22" s="234">
        <v>18</v>
      </c>
      <c r="G22" s="234"/>
      <c r="H22" s="234">
        <v>18</v>
      </c>
      <c r="I22" s="234"/>
      <c r="J22" s="235"/>
      <c r="K22" s="235"/>
      <c r="L22" s="235"/>
      <c r="M22" s="235"/>
      <c r="N22" s="235"/>
      <c r="O22" s="235"/>
      <c r="P22" s="235"/>
      <c r="Q22" s="231">
        <f t="shared" si="0"/>
        <v>69</v>
      </c>
    </row>
    <row r="23" spans="2:17" ht="14">
      <c r="B23" s="231" t="s">
        <v>17</v>
      </c>
      <c r="C23" s="232" t="s">
        <v>191</v>
      </c>
      <c r="D23" s="233">
        <v>19</v>
      </c>
      <c r="E23" s="234">
        <v>15</v>
      </c>
      <c r="F23" s="234">
        <v>10</v>
      </c>
      <c r="G23" s="234">
        <v>16</v>
      </c>
      <c r="H23" s="234">
        <v>7</v>
      </c>
      <c r="I23" s="234"/>
      <c r="J23" s="235"/>
      <c r="K23" s="235"/>
      <c r="L23" s="235"/>
      <c r="M23" s="235"/>
      <c r="N23" s="235"/>
      <c r="O23" s="235"/>
      <c r="P23" s="235"/>
      <c r="Q23" s="231">
        <f t="shared" si="0"/>
        <v>67</v>
      </c>
    </row>
    <row r="24" spans="2:17" ht="14">
      <c r="B24" s="231" t="s">
        <v>18</v>
      </c>
      <c r="C24" s="232" t="s">
        <v>58</v>
      </c>
      <c r="D24" s="233"/>
      <c r="E24" s="234" t="s">
        <v>115</v>
      </c>
      <c r="F24" s="234">
        <v>14</v>
      </c>
      <c r="G24" s="234">
        <v>14</v>
      </c>
      <c r="H24" s="234">
        <v>17</v>
      </c>
      <c r="I24" s="234">
        <v>17</v>
      </c>
      <c r="J24" s="235"/>
      <c r="K24" s="235"/>
      <c r="L24" s="235"/>
      <c r="M24" s="235"/>
      <c r="N24" s="235"/>
      <c r="O24" s="235"/>
      <c r="P24" s="235"/>
      <c r="Q24" s="231">
        <f t="shared" si="0"/>
        <v>62</v>
      </c>
    </row>
    <row r="25" spans="2:17" ht="14">
      <c r="B25" s="231" t="s">
        <v>19</v>
      </c>
      <c r="C25" s="232" t="s">
        <v>192</v>
      </c>
      <c r="D25" s="233">
        <v>18</v>
      </c>
      <c r="E25" s="234">
        <v>14</v>
      </c>
      <c r="F25" s="234">
        <v>12</v>
      </c>
      <c r="G25" s="234"/>
      <c r="H25" s="234">
        <v>12</v>
      </c>
      <c r="I25" s="234"/>
      <c r="J25" s="235"/>
      <c r="K25" s="235"/>
      <c r="L25" s="235"/>
      <c r="M25" s="235"/>
      <c r="N25" s="235"/>
      <c r="O25" s="235"/>
      <c r="P25" s="235"/>
      <c r="Q25" s="231">
        <f t="shared" si="0"/>
        <v>56</v>
      </c>
    </row>
    <row r="26" spans="2:17" ht="14">
      <c r="B26" s="231" t="s">
        <v>20</v>
      </c>
      <c r="C26" s="232" t="s">
        <v>193</v>
      </c>
      <c r="D26" s="233">
        <v>14</v>
      </c>
      <c r="E26" s="234"/>
      <c r="F26" s="234">
        <v>17</v>
      </c>
      <c r="G26" s="234">
        <v>8</v>
      </c>
      <c r="H26" s="234">
        <v>13</v>
      </c>
      <c r="I26" s="234"/>
      <c r="J26" s="235"/>
      <c r="K26" s="235"/>
      <c r="L26" s="235"/>
      <c r="M26" s="235"/>
      <c r="N26" s="235"/>
      <c r="O26" s="235"/>
      <c r="P26" s="235"/>
      <c r="Q26" s="231">
        <f t="shared" si="0"/>
        <v>52</v>
      </c>
    </row>
    <row r="27" spans="2:17" ht="14">
      <c r="B27" s="231" t="s">
        <v>21</v>
      </c>
      <c r="C27" s="232" t="s">
        <v>195</v>
      </c>
      <c r="D27" s="233">
        <v>12</v>
      </c>
      <c r="E27" s="234">
        <v>7</v>
      </c>
      <c r="F27" s="234">
        <v>4</v>
      </c>
      <c r="G27" s="234">
        <v>5</v>
      </c>
      <c r="H27" s="234">
        <v>10</v>
      </c>
      <c r="I27" s="234">
        <v>11</v>
      </c>
      <c r="J27" s="235"/>
      <c r="K27" s="235"/>
      <c r="L27" s="235"/>
      <c r="M27" s="235"/>
      <c r="N27" s="235"/>
      <c r="O27" s="235"/>
      <c r="P27" s="235"/>
      <c r="Q27" s="231">
        <f t="shared" si="0"/>
        <v>49</v>
      </c>
    </row>
    <row r="28" spans="2:17" ht="14">
      <c r="B28" s="231" t="s">
        <v>22</v>
      </c>
      <c r="C28" s="232" t="s">
        <v>198</v>
      </c>
      <c r="D28" s="233">
        <v>10</v>
      </c>
      <c r="E28" s="234"/>
      <c r="F28" s="234">
        <v>3</v>
      </c>
      <c r="G28" s="234">
        <v>12</v>
      </c>
      <c r="H28" s="234">
        <v>6</v>
      </c>
      <c r="I28" s="234">
        <v>13</v>
      </c>
      <c r="J28" s="235"/>
      <c r="K28" s="235"/>
      <c r="L28" s="235"/>
      <c r="M28" s="235"/>
      <c r="N28" s="235"/>
      <c r="O28" s="235"/>
      <c r="P28" s="235"/>
      <c r="Q28" s="231">
        <f t="shared" si="0"/>
        <v>44</v>
      </c>
    </row>
    <row r="29" spans="2:17" ht="14">
      <c r="B29" s="231" t="s">
        <v>196</v>
      </c>
      <c r="C29" s="232" t="s">
        <v>51</v>
      </c>
      <c r="D29" s="233"/>
      <c r="E29" s="234">
        <v>8</v>
      </c>
      <c r="F29" s="234">
        <v>5</v>
      </c>
      <c r="G29" s="234">
        <v>7</v>
      </c>
      <c r="H29" s="234">
        <v>8</v>
      </c>
      <c r="I29" s="234">
        <v>14</v>
      </c>
      <c r="J29" s="235"/>
      <c r="K29" s="235"/>
      <c r="L29" s="235"/>
      <c r="M29" s="235"/>
      <c r="N29" s="235"/>
      <c r="O29" s="235"/>
      <c r="P29" s="235"/>
      <c r="Q29" s="231">
        <f t="shared" si="0"/>
        <v>42</v>
      </c>
    </row>
    <row r="30" spans="2:17" ht="14">
      <c r="B30" s="231" t="s">
        <v>92</v>
      </c>
      <c r="C30" s="238" t="s">
        <v>194</v>
      </c>
      <c r="D30" s="233"/>
      <c r="E30" s="234">
        <v>12</v>
      </c>
      <c r="F30" s="234">
        <v>9</v>
      </c>
      <c r="G30" s="234">
        <v>18</v>
      </c>
      <c r="H30" s="234"/>
      <c r="I30" s="234"/>
      <c r="J30" s="235"/>
      <c r="K30" s="235"/>
      <c r="L30" s="235"/>
      <c r="M30" s="235"/>
      <c r="N30" s="235"/>
      <c r="O30" s="235"/>
      <c r="P30" s="235"/>
      <c r="Q30" s="231">
        <f t="shared" si="0"/>
        <v>39</v>
      </c>
    </row>
    <row r="31" spans="2:17" ht="14">
      <c r="B31" s="231" t="s">
        <v>94</v>
      </c>
      <c r="C31" s="239" t="s">
        <v>201</v>
      </c>
      <c r="D31" s="243">
        <v>8</v>
      </c>
      <c r="E31" s="244"/>
      <c r="F31" s="241">
        <v>6</v>
      </c>
      <c r="G31" s="241"/>
      <c r="H31" s="241">
        <v>9</v>
      </c>
      <c r="I31" s="241">
        <v>15</v>
      </c>
      <c r="J31" s="242"/>
      <c r="K31" s="242"/>
      <c r="L31" s="242"/>
      <c r="M31" s="242"/>
      <c r="N31" s="242"/>
      <c r="O31" s="242"/>
      <c r="P31" s="242"/>
      <c r="Q31" s="231">
        <f t="shared" si="0"/>
        <v>38</v>
      </c>
    </row>
    <row r="32" spans="2:17" ht="14">
      <c r="B32" s="231" t="s">
        <v>128</v>
      </c>
      <c r="C32" s="239" t="s">
        <v>197</v>
      </c>
      <c r="D32" s="240">
        <v>11</v>
      </c>
      <c r="E32" s="241"/>
      <c r="F32" s="241"/>
      <c r="G32" s="241">
        <v>15</v>
      </c>
      <c r="H32" s="241">
        <v>5</v>
      </c>
      <c r="I32" s="241"/>
      <c r="J32" s="242"/>
      <c r="K32" s="242"/>
      <c r="L32" s="242"/>
      <c r="M32" s="242"/>
      <c r="N32" s="242"/>
      <c r="O32" s="242"/>
      <c r="P32" s="242"/>
      <c r="Q32" s="231">
        <f t="shared" si="0"/>
        <v>31</v>
      </c>
    </row>
    <row r="33" spans="2:17" ht="14">
      <c r="B33" s="231" t="s">
        <v>200</v>
      </c>
      <c r="C33" s="239" t="s">
        <v>199</v>
      </c>
      <c r="D33" s="240">
        <v>9</v>
      </c>
      <c r="E33" s="241">
        <v>10</v>
      </c>
      <c r="F33" s="241">
        <v>2</v>
      </c>
      <c r="G33" s="241">
        <v>4</v>
      </c>
      <c r="H33" s="241"/>
      <c r="I33" s="241"/>
      <c r="J33" s="242"/>
      <c r="K33" s="242"/>
      <c r="L33" s="242"/>
      <c r="M33" s="242"/>
      <c r="N33" s="242"/>
      <c r="O33" s="242"/>
      <c r="P33" s="242"/>
      <c r="Q33" s="231">
        <f t="shared" si="0"/>
        <v>25</v>
      </c>
    </row>
    <row r="34" spans="2:17" ht="14">
      <c r="B34" s="231" t="s">
        <v>202</v>
      </c>
      <c r="C34" s="239" t="s">
        <v>203</v>
      </c>
      <c r="D34" s="240"/>
      <c r="E34" s="241" t="s">
        <v>115</v>
      </c>
      <c r="F34" s="241">
        <v>11</v>
      </c>
      <c r="G34" s="241">
        <v>10</v>
      </c>
      <c r="H34" s="241"/>
      <c r="I34" s="241"/>
      <c r="J34" s="242"/>
      <c r="K34" s="242"/>
      <c r="L34" s="242"/>
      <c r="M34" s="242"/>
      <c r="N34" s="242"/>
      <c r="O34" s="242"/>
      <c r="P34" s="242"/>
      <c r="Q34" s="231">
        <f t="shared" si="0"/>
        <v>21</v>
      </c>
    </row>
    <row r="35" spans="2:17" ht="14">
      <c r="B35" s="231" t="s">
        <v>204</v>
      </c>
      <c r="C35" s="239" t="s">
        <v>205</v>
      </c>
      <c r="D35" s="240"/>
      <c r="E35" s="241" t="s">
        <v>115</v>
      </c>
      <c r="F35" s="241">
        <v>8</v>
      </c>
      <c r="G35" s="241">
        <v>11</v>
      </c>
      <c r="H35" s="241">
        <v>2</v>
      </c>
      <c r="I35" s="241"/>
      <c r="J35" s="242"/>
      <c r="K35" s="242"/>
      <c r="L35" s="242"/>
      <c r="M35" s="242"/>
      <c r="N35" s="242"/>
      <c r="O35" s="242"/>
      <c r="P35" s="242"/>
      <c r="Q35" s="231">
        <f t="shared" si="0"/>
        <v>21</v>
      </c>
    </row>
    <row r="36" spans="2:17" ht="14">
      <c r="B36" s="231" t="s">
        <v>206</v>
      </c>
      <c r="C36" s="239" t="s">
        <v>207</v>
      </c>
      <c r="D36" s="240"/>
      <c r="E36" s="241">
        <v>9</v>
      </c>
      <c r="F36" s="241">
        <v>7</v>
      </c>
      <c r="G36" s="241"/>
      <c r="H36" s="241"/>
      <c r="I36" s="241"/>
      <c r="J36" s="242"/>
      <c r="K36" s="242"/>
      <c r="L36" s="242"/>
      <c r="M36" s="242"/>
      <c r="N36" s="242"/>
      <c r="O36" s="242"/>
      <c r="P36" s="242"/>
      <c r="Q36" s="231">
        <f t="shared" si="0"/>
        <v>16</v>
      </c>
    </row>
    <row r="37" spans="2:17" ht="14">
      <c r="B37" s="231" t="s">
        <v>208</v>
      </c>
      <c r="C37" s="239" t="s">
        <v>209</v>
      </c>
      <c r="D37" s="240"/>
      <c r="E37" s="241" t="s">
        <v>115</v>
      </c>
      <c r="F37" s="241"/>
      <c r="G37" s="241"/>
      <c r="H37" s="241">
        <v>16</v>
      </c>
      <c r="I37" s="241"/>
      <c r="J37" s="242"/>
      <c r="K37" s="242"/>
      <c r="L37" s="242"/>
      <c r="M37" s="242"/>
      <c r="N37" s="242"/>
      <c r="O37" s="242"/>
      <c r="P37" s="242"/>
      <c r="Q37" s="231">
        <f t="shared" si="0"/>
        <v>16</v>
      </c>
    </row>
    <row r="38" spans="2:17" ht="14">
      <c r="B38" s="231" t="s">
        <v>210</v>
      </c>
      <c r="C38" s="239" t="s">
        <v>234</v>
      </c>
      <c r="D38" s="240"/>
      <c r="E38" s="241" t="s">
        <v>115</v>
      </c>
      <c r="F38" s="241"/>
      <c r="G38" s="241"/>
      <c r="H38" s="241"/>
      <c r="I38" s="241">
        <v>12</v>
      </c>
      <c r="J38" s="242"/>
      <c r="K38" s="242"/>
      <c r="L38" s="242"/>
      <c r="M38" s="242"/>
      <c r="N38" s="242"/>
      <c r="O38" s="242"/>
      <c r="P38" s="242"/>
      <c r="Q38" s="231">
        <f t="shared" si="0"/>
        <v>12</v>
      </c>
    </row>
    <row r="39" spans="2:17" ht="14">
      <c r="B39" s="231" t="s">
        <v>212</v>
      </c>
      <c r="C39" s="239" t="s">
        <v>211</v>
      </c>
      <c r="D39" s="240"/>
      <c r="E39" s="241">
        <v>11</v>
      </c>
      <c r="F39" s="241"/>
      <c r="G39" s="241"/>
      <c r="H39" s="241"/>
      <c r="I39" s="241"/>
      <c r="J39" s="242"/>
      <c r="K39" s="242"/>
      <c r="L39" s="242"/>
      <c r="M39" s="242"/>
      <c r="N39" s="242"/>
      <c r="O39" s="242"/>
      <c r="P39" s="242"/>
      <c r="Q39" s="231">
        <f t="shared" si="0"/>
        <v>11</v>
      </c>
    </row>
    <row r="40" spans="2:17" ht="14">
      <c r="B40" s="231" t="s">
        <v>214</v>
      </c>
      <c r="C40" s="239" t="s">
        <v>213</v>
      </c>
      <c r="D40" s="243"/>
      <c r="E40" s="244">
        <v>5</v>
      </c>
      <c r="F40" s="241">
        <v>1</v>
      </c>
      <c r="G40" s="241">
        <v>3</v>
      </c>
      <c r="H40" s="241">
        <v>1</v>
      </c>
      <c r="I40" s="241"/>
      <c r="J40" s="242"/>
      <c r="K40" s="242"/>
      <c r="L40" s="242"/>
      <c r="M40" s="242"/>
      <c r="N40" s="242"/>
      <c r="O40" s="242"/>
      <c r="P40" s="242"/>
      <c r="Q40" s="231">
        <f t="shared" si="0"/>
        <v>10</v>
      </c>
    </row>
    <row r="41" spans="2:17" ht="14">
      <c r="B41" s="231" t="s">
        <v>216</v>
      </c>
      <c r="C41" s="239" t="s">
        <v>215</v>
      </c>
      <c r="D41" s="240"/>
      <c r="E41" s="241" t="s">
        <v>115</v>
      </c>
      <c r="F41" s="241"/>
      <c r="G41" s="241">
        <v>6</v>
      </c>
      <c r="H41" s="241">
        <v>4</v>
      </c>
      <c r="I41" s="241"/>
      <c r="J41" s="242"/>
      <c r="K41" s="242"/>
      <c r="L41" s="242"/>
      <c r="M41" s="242"/>
      <c r="N41" s="242"/>
      <c r="O41" s="242"/>
      <c r="P41" s="242"/>
      <c r="Q41" s="231">
        <f t="shared" si="0"/>
        <v>10</v>
      </c>
    </row>
    <row r="42" spans="2:17" ht="14">
      <c r="B42" s="231" t="s">
        <v>218</v>
      </c>
      <c r="C42" s="239" t="s">
        <v>217</v>
      </c>
      <c r="D42" s="243"/>
      <c r="E42" s="244">
        <v>6</v>
      </c>
      <c r="F42" s="241"/>
      <c r="G42" s="241"/>
      <c r="H42" s="241"/>
      <c r="I42" s="241"/>
      <c r="J42" s="242"/>
      <c r="K42" s="242"/>
      <c r="L42" s="242"/>
      <c r="M42" s="242"/>
      <c r="N42" s="242"/>
      <c r="O42" s="242"/>
      <c r="P42" s="242"/>
      <c r="Q42" s="231">
        <f t="shared" si="0"/>
        <v>6</v>
      </c>
    </row>
    <row r="43" spans="2:17" ht="14">
      <c r="B43" s="231" t="s">
        <v>220</v>
      </c>
      <c r="C43" s="239" t="s">
        <v>219</v>
      </c>
      <c r="D43" s="240"/>
      <c r="E43" s="241" t="s">
        <v>115</v>
      </c>
      <c r="F43" s="241"/>
      <c r="G43" s="241"/>
      <c r="H43" s="241">
        <v>3</v>
      </c>
      <c r="I43" s="241"/>
      <c r="J43" s="242"/>
      <c r="K43" s="242"/>
      <c r="L43" s="242"/>
      <c r="M43" s="242"/>
      <c r="N43" s="242"/>
      <c r="O43" s="242"/>
      <c r="P43" s="242"/>
      <c r="Q43" s="231">
        <f t="shared" si="0"/>
        <v>3</v>
      </c>
    </row>
    <row r="44" spans="2:17" ht="15" thickBot="1">
      <c r="B44" s="231" t="s">
        <v>233</v>
      </c>
      <c r="C44" s="239" t="s">
        <v>221</v>
      </c>
      <c r="D44" s="240"/>
      <c r="E44" s="241" t="s">
        <v>115</v>
      </c>
      <c r="F44" s="241">
        <v>1</v>
      </c>
      <c r="G44" s="241"/>
      <c r="H44" s="241"/>
      <c r="I44" s="241"/>
      <c r="J44" s="242"/>
      <c r="K44" s="242"/>
      <c r="L44" s="242"/>
      <c r="M44" s="242"/>
      <c r="N44" s="242"/>
      <c r="O44" s="242"/>
      <c r="P44" s="242"/>
      <c r="Q44" s="231">
        <f t="shared" si="0"/>
        <v>1</v>
      </c>
    </row>
    <row r="45" spans="2:17" ht="14" thickBot="1">
      <c r="B45" s="357" t="s">
        <v>222</v>
      </c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9"/>
    </row>
    <row r="46" spans="2:17" ht="14">
      <c r="B46" s="231" t="s">
        <v>11</v>
      </c>
      <c r="C46" s="232" t="s">
        <v>223</v>
      </c>
      <c r="D46" s="236">
        <v>19</v>
      </c>
      <c r="E46" s="237">
        <v>18</v>
      </c>
      <c r="F46" s="237">
        <v>20</v>
      </c>
      <c r="G46" s="237">
        <v>20</v>
      </c>
      <c r="H46" s="237">
        <v>20</v>
      </c>
      <c r="I46" s="237"/>
      <c r="J46" s="245"/>
      <c r="K46" s="245"/>
      <c r="L46" s="245"/>
      <c r="M46" s="245"/>
      <c r="N46" s="245"/>
      <c r="O46" s="245"/>
      <c r="P46" s="245"/>
      <c r="Q46" s="231">
        <f t="shared" ref="Q46:Q58" si="1">SUM(D46:P46)</f>
        <v>97</v>
      </c>
    </row>
    <row r="47" spans="2:17" ht="14">
      <c r="B47" s="231" t="s">
        <v>12</v>
      </c>
      <c r="C47" s="232" t="s">
        <v>52</v>
      </c>
      <c r="D47" s="236"/>
      <c r="E47" s="237">
        <v>20</v>
      </c>
      <c r="F47" s="237">
        <v>19</v>
      </c>
      <c r="G47" s="237">
        <v>19</v>
      </c>
      <c r="H47" s="237">
        <v>11</v>
      </c>
      <c r="I47" s="237">
        <v>20</v>
      </c>
      <c r="J47" s="245"/>
      <c r="K47" s="245"/>
      <c r="L47" s="245"/>
      <c r="M47" s="245"/>
      <c r="N47" s="245"/>
      <c r="O47" s="245"/>
      <c r="P47" s="245"/>
      <c r="Q47" s="231">
        <f t="shared" si="1"/>
        <v>89</v>
      </c>
    </row>
    <row r="48" spans="2:17" ht="14">
      <c r="B48" s="231" t="s">
        <v>13</v>
      </c>
      <c r="C48" s="232" t="s">
        <v>48</v>
      </c>
      <c r="D48" s="236"/>
      <c r="E48" s="237">
        <v>14</v>
      </c>
      <c r="F48" s="237">
        <v>16</v>
      </c>
      <c r="G48" s="237">
        <v>16</v>
      </c>
      <c r="H48" s="237">
        <v>16</v>
      </c>
      <c r="I48" s="237">
        <v>18</v>
      </c>
      <c r="J48" s="245"/>
      <c r="K48" s="245"/>
      <c r="L48" s="245"/>
      <c r="M48" s="245"/>
      <c r="N48" s="245"/>
      <c r="O48" s="245"/>
      <c r="P48" s="245"/>
      <c r="Q48" s="231">
        <f t="shared" si="1"/>
        <v>80</v>
      </c>
    </row>
    <row r="49" spans="2:18" ht="14">
      <c r="B49" s="231" t="s">
        <v>224</v>
      </c>
      <c r="C49" s="232" t="s">
        <v>193</v>
      </c>
      <c r="D49" s="236">
        <v>18</v>
      </c>
      <c r="E49" s="237"/>
      <c r="F49" s="237">
        <v>18</v>
      </c>
      <c r="G49" s="237">
        <v>18</v>
      </c>
      <c r="H49" s="237">
        <v>19</v>
      </c>
      <c r="I49" s="237"/>
      <c r="J49" s="245"/>
      <c r="K49" s="245"/>
      <c r="L49" s="245"/>
      <c r="M49" s="245"/>
      <c r="N49" s="245"/>
      <c r="O49" s="245"/>
      <c r="P49" s="245"/>
      <c r="Q49" s="231">
        <f t="shared" si="1"/>
        <v>73</v>
      </c>
      <c r="R49" s="246" t="s">
        <v>115</v>
      </c>
    </row>
    <row r="50" spans="2:18" ht="14">
      <c r="B50" s="231" t="s">
        <v>15</v>
      </c>
      <c r="C50" s="232" t="s">
        <v>190</v>
      </c>
      <c r="D50" s="236">
        <v>17</v>
      </c>
      <c r="E50" s="237">
        <v>19</v>
      </c>
      <c r="F50" s="237">
        <v>17</v>
      </c>
      <c r="G50" s="237"/>
      <c r="H50" s="237">
        <v>18</v>
      </c>
      <c r="I50" s="237"/>
      <c r="J50" s="245"/>
      <c r="K50" s="245"/>
      <c r="L50" s="245"/>
      <c r="M50" s="245"/>
      <c r="N50" s="245"/>
      <c r="O50" s="245"/>
      <c r="P50" s="245"/>
      <c r="Q50" s="231">
        <f t="shared" si="1"/>
        <v>71</v>
      </c>
      <c r="R50" s="246"/>
    </row>
    <row r="51" spans="2:18" ht="14">
      <c r="B51" s="231" t="s">
        <v>16</v>
      </c>
      <c r="C51" s="232" t="s">
        <v>225</v>
      </c>
      <c r="D51" s="236">
        <v>20</v>
      </c>
      <c r="E51" s="237">
        <v>17</v>
      </c>
      <c r="F51" s="237"/>
      <c r="G51" s="237"/>
      <c r="H51" s="237">
        <v>14</v>
      </c>
      <c r="I51" s="237">
        <v>19</v>
      </c>
      <c r="J51" s="245"/>
      <c r="K51" s="245"/>
      <c r="L51" s="245"/>
      <c r="M51" s="245"/>
      <c r="N51" s="245"/>
      <c r="O51" s="245"/>
      <c r="P51" s="245"/>
      <c r="Q51" s="231">
        <f t="shared" si="1"/>
        <v>70</v>
      </c>
      <c r="R51" s="246"/>
    </row>
    <row r="52" spans="2:18" ht="14">
      <c r="B52" s="231" t="s">
        <v>17</v>
      </c>
      <c r="C52" s="232" t="s">
        <v>58</v>
      </c>
      <c r="D52" s="236"/>
      <c r="E52" s="237">
        <v>16</v>
      </c>
      <c r="F52" s="237"/>
      <c r="G52" s="237">
        <v>17</v>
      </c>
      <c r="H52" s="237">
        <v>15</v>
      </c>
      <c r="I52" s="237"/>
      <c r="J52" s="245"/>
      <c r="K52" s="245"/>
      <c r="L52" s="245"/>
      <c r="M52" s="245"/>
      <c r="N52" s="245"/>
      <c r="O52" s="245"/>
      <c r="P52" s="245"/>
      <c r="Q52" s="231">
        <f t="shared" si="1"/>
        <v>48</v>
      </c>
      <c r="R52" s="246"/>
    </row>
    <row r="53" spans="2:18" ht="14">
      <c r="B53" s="231" t="s">
        <v>18</v>
      </c>
      <c r="C53" s="232" t="s">
        <v>226</v>
      </c>
      <c r="D53" s="236">
        <v>16</v>
      </c>
      <c r="E53" s="237">
        <v>15</v>
      </c>
      <c r="F53" s="237">
        <v>14</v>
      </c>
      <c r="G53" s="237"/>
      <c r="H53" s="237"/>
      <c r="I53" s="237"/>
      <c r="J53" s="245"/>
      <c r="K53" s="245"/>
      <c r="L53" s="245"/>
      <c r="M53" s="245"/>
      <c r="N53" s="245"/>
      <c r="O53" s="245"/>
      <c r="P53" s="245"/>
      <c r="Q53" s="231">
        <f t="shared" si="1"/>
        <v>45</v>
      </c>
      <c r="R53" s="246"/>
    </row>
    <row r="54" spans="2:18" ht="14">
      <c r="B54" s="231" t="s">
        <v>19</v>
      </c>
      <c r="C54" s="232" t="s">
        <v>227</v>
      </c>
      <c r="D54" s="236">
        <v>15</v>
      </c>
      <c r="E54" s="237">
        <v>13</v>
      </c>
      <c r="F54" s="237">
        <v>13</v>
      </c>
      <c r="G54" s="237"/>
      <c r="H54" s="237"/>
      <c r="I54" s="237"/>
      <c r="J54" s="245"/>
      <c r="K54" s="245"/>
      <c r="L54" s="245"/>
      <c r="M54" s="245"/>
      <c r="N54" s="245"/>
      <c r="O54" s="245"/>
      <c r="P54" s="245"/>
      <c r="Q54" s="231">
        <f t="shared" si="1"/>
        <v>41</v>
      </c>
    </row>
    <row r="55" spans="2:18" ht="14">
      <c r="B55" s="231" t="s">
        <v>20</v>
      </c>
      <c r="C55" s="232" t="s">
        <v>213</v>
      </c>
      <c r="D55" s="236"/>
      <c r="E55" s="237"/>
      <c r="F55" s="237">
        <v>12</v>
      </c>
      <c r="G55" s="237">
        <v>15</v>
      </c>
      <c r="H55" s="237">
        <v>13</v>
      </c>
      <c r="I55" s="237"/>
      <c r="J55" s="245"/>
      <c r="K55" s="245"/>
      <c r="L55" s="245"/>
      <c r="M55" s="245"/>
      <c r="N55" s="245"/>
      <c r="O55" s="245"/>
      <c r="P55" s="245"/>
      <c r="Q55" s="231">
        <f t="shared" si="1"/>
        <v>40</v>
      </c>
    </row>
    <row r="56" spans="2:18" ht="14">
      <c r="B56" s="231" t="s">
        <v>228</v>
      </c>
      <c r="C56" s="247" t="s">
        <v>205</v>
      </c>
      <c r="D56" s="243"/>
      <c r="E56" s="244"/>
      <c r="F56" s="244">
        <v>15</v>
      </c>
      <c r="G56" s="244"/>
      <c r="H56" s="244">
        <v>17</v>
      </c>
      <c r="I56" s="244"/>
      <c r="J56" s="248"/>
      <c r="K56" s="248"/>
      <c r="L56" s="248"/>
      <c r="M56" s="248"/>
      <c r="N56" s="248"/>
      <c r="O56" s="248"/>
      <c r="P56" s="248"/>
      <c r="Q56" s="231">
        <f t="shared" si="1"/>
        <v>32</v>
      </c>
    </row>
    <row r="57" spans="2:18" ht="14">
      <c r="B57" s="211" t="s">
        <v>22</v>
      </c>
      <c r="C57" s="247" t="s">
        <v>197</v>
      </c>
      <c r="D57" s="243">
        <v>14</v>
      </c>
      <c r="E57" s="244"/>
      <c r="F57" s="244"/>
      <c r="G57" s="244"/>
      <c r="H57" s="244"/>
      <c r="I57" s="244"/>
      <c r="J57" s="248"/>
      <c r="K57" s="248"/>
      <c r="L57" s="248"/>
      <c r="M57" s="248"/>
      <c r="N57" s="248"/>
      <c r="O57" s="248"/>
      <c r="P57" s="248"/>
      <c r="Q57" s="231">
        <f t="shared" si="1"/>
        <v>14</v>
      </c>
    </row>
    <row r="58" spans="2:18" ht="15" thickBot="1">
      <c r="B58" s="211" t="s">
        <v>91</v>
      </c>
      <c r="C58" s="247" t="s">
        <v>229</v>
      </c>
      <c r="D58" s="243"/>
      <c r="E58" s="244"/>
      <c r="F58" s="244"/>
      <c r="G58" s="244"/>
      <c r="H58" s="244">
        <v>12</v>
      </c>
      <c r="I58" s="244"/>
      <c r="J58" s="248"/>
      <c r="K58" s="248"/>
      <c r="L58" s="248"/>
      <c r="M58" s="248"/>
      <c r="N58" s="248"/>
      <c r="O58" s="248"/>
      <c r="P58" s="248"/>
      <c r="Q58" s="231">
        <f t="shared" si="1"/>
        <v>12</v>
      </c>
    </row>
    <row r="59" spans="2:18" ht="14" thickBot="1">
      <c r="B59" s="249"/>
      <c r="C59" s="250" t="s">
        <v>230</v>
      </c>
      <c r="D59" s="251" t="s">
        <v>231</v>
      </c>
      <c r="E59" s="252" t="s">
        <v>12</v>
      </c>
      <c r="F59" s="252" t="s">
        <v>13</v>
      </c>
      <c r="G59" s="252" t="s">
        <v>14</v>
      </c>
      <c r="H59" s="252" t="s">
        <v>15</v>
      </c>
      <c r="I59" s="252" t="s">
        <v>16</v>
      </c>
      <c r="J59" s="253" t="s">
        <v>17</v>
      </c>
      <c r="K59" s="253" t="s">
        <v>18</v>
      </c>
      <c r="L59" s="253" t="s">
        <v>19</v>
      </c>
      <c r="M59" s="253" t="s">
        <v>20</v>
      </c>
      <c r="N59" s="253" t="s">
        <v>21</v>
      </c>
      <c r="O59" s="253" t="s">
        <v>22</v>
      </c>
      <c r="P59" s="253" t="s">
        <v>91</v>
      </c>
      <c r="Q59" s="254"/>
    </row>
    <row r="60" spans="2:18">
      <c r="C60" s="246" t="s">
        <v>115</v>
      </c>
    </row>
    <row r="61" spans="2:18">
      <c r="B61" s="360" t="s">
        <v>243</v>
      </c>
      <c r="C61" s="361"/>
      <c r="D61" s="361"/>
      <c r="E61" s="361"/>
      <c r="F61" s="361"/>
      <c r="G61" s="361"/>
      <c r="H61" s="361"/>
      <c r="I61" s="361"/>
      <c r="J61" s="361"/>
      <c r="K61" s="361"/>
      <c r="L61" s="361"/>
      <c r="M61" s="361"/>
      <c r="N61" s="361"/>
      <c r="O61" s="361"/>
      <c r="P61" s="361"/>
      <c r="Q61" s="361"/>
    </row>
    <row r="62" spans="2:18">
      <c r="B62" s="255" t="s">
        <v>115</v>
      </c>
      <c r="C62" s="255" t="s">
        <v>115</v>
      </c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</row>
    <row r="63" spans="2:18">
      <c r="B63" s="362" t="s">
        <v>232</v>
      </c>
      <c r="C63" s="363"/>
      <c r="D63" s="363"/>
      <c r="E63" s="363"/>
      <c r="F63" s="363"/>
      <c r="G63" s="363"/>
      <c r="H63" s="363"/>
      <c r="I63" s="363"/>
      <c r="J63" s="363"/>
      <c r="K63" s="363"/>
      <c r="L63" s="363"/>
      <c r="M63" s="363"/>
      <c r="N63" s="363"/>
      <c r="O63" s="363"/>
      <c r="P63" s="363"/>
      <c r="Q63" s="363"/>
    </row>
    <row r="64" spans="2:18">
      <c r="B64" s="362" t="s">
        <v>115</v>
      </c>
      <c r="C64" s="362"/>
      <c r="D64" s="362"/>
      <c r="E64" s="362"/>
      <c r="F64" s="362"/>
      <c r="G64" s="362"/>
      <c r="H64" s="362"/>
      <c r="I64" s="362"/>
      <c r="J64" s="362"/>
      <c r="K64" s="362"/>
      <c r="L64" s="362"/>
      <c r="M64" s="362"/>
      <c r="N64" s="362"/>
      <c r="O64" s="362"/>
      <c r="P64" s="362"/>
      <c r="Q64" s="362"/>
    </row>
  </sheetData>
  <sortState xmlns:xlrd2="http://schemas.microsoft.com/office/spreadsheetml/2017/richdata2" ref="C46:Q58">
    <sortCondition descending="1" ref="Q46:Q58"/>
  </sortState>
  <mergeCells count="10">
    <mergeCell ref="B45:Q45"/>
    <mergeCell ref="B61:Q61"/>
    <mergeCell ref="B63:Q63"/>
    <mergeCell ref="B64:Q64"/>
    <mergeCell ref="A1:Q1"/>
    <mergeCell ref="A2:Q2"/>
    <mergeCell ref="C4:C7"/>
    <mergeCell ref="C8:C11"/>
    <mergeCell ref="C12:C15"/>
    <mergeCell ref="B16:Q1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5C38-B439-4BF0-9160-A66634E81D82}">
  <dimension ref="A2:J41"/>
  <sheetViews>
    <sheetView workbookViewId="0">
      <selection activeCell="L15" sqref="L15"/>
    </sheetView>
  </sheetViews>
  <sheetFormatPr baseColWidth="10" defaultColWidth="10.59765625" defaultRowHeight="13"/>
  <cols>
    <col min="1" max="1" width="5.59765625" customWidth="1"/>
    <col min="2" max="2" width="6.19921875" customWidth="1"/>
    <col min="3" max="3" width="33.796875" customWidth="1"/>
    <col min="4" max="8" width="8" customWidth="1"/>
    <col min="9" max="9" width="7.19921875" customWidth="1"/>
    <col min="10" max="10" width="7.796875" customWidth="1"/>
  </cols>
  <sheetData>
    <row r="2" spans="2:9" ht="14">
      <c r="B2" s="371" t="s">
        <v>252</v>
      </c>
      <c r="C2" s="371"/>
      <c r="D2" s="371"/>
      <c r="E2" s="371"/>
      <c r="F2" s="371"/>
      <c r="G2" s="371"/>
      <c r="H2" s="371"/>
      <c r="I2" s="371"/>
    </row>
    <row r="3" spans="2:9" ht="17" thickBot="1">
      <c r="B3" s="372"/>
      <c r="C3" s="372" t="s">
        <v>253</v>
      </c>
      <c r="D3" s="372"/>
      <c r="E3" s="372"/>
      <c r="F3" s="372"/>
      <c r="G3" s="372"/>
      <c r="H3" s="372"/>
      <c r="I3" s="372"/>
    </row>
    <row r="4" spans="2:9">
      <c r="B4" s="373"/>
      <c r="C4" s="374" t="s">
        <v>254</v>
      </c>
      <c r="D4" s="375" t="s">
        <v>255</v>
      </c>
      <c r="E4" s="376" t="s">
        <v>256</v>
      </c>
      <c r="F4" s="377" t="s">
        <v>257</v>
      </c>
      <c r="G4" s="375" t="s">
        <v>258</v>
      </c>
      <c r="H4" s="378" t="s">
        <v>142</v>
      </c>
      <c r="I4" s="373"/>
    </row>
    <row r="5" spans="2:9">
      <c r="B5" s="379" t="s">
        <v>154</v>
      </c>
      <c r="C5" s="380"/>
      <c r="D5" s="381" t="s">
        <v>115</v>
      </c>
      <c r="E5" s="381"/>
      <c r="F5" s="382" t="s">
        <v>149</v>
      </c>
      <c r="G5" s="382" t="s">
        <v>148</v>
      </c>
      <c r="H5" s="383" t="s">
        <v>115</v>
      </c>
      <c r="I5" s="379"/>
    </row>
    <row r="6" spans="2:9">
      <c r="B6" s="379" t="s">
        <v>159</v>
      </c>
      <c r="C6" s="380"/>
      <c r="D6" s="381" t="s">
        <v>148</v>
      </c>
      <c r="E6" s="381" t="s">
        <v>167</v>
      </c>
      <c r="F6" s="382" t="s">
        <v>259</v>
      </c>
      <c r="G6" s="382" t="s">
        <v>260</v>
      </c>
      <c r="H6" s="384" t="s">
        <v>152</v>
      </c>
      <c r="I6" s="379"/>
    </row>
    <row r="7" spans="2:9">
      <c r="B7" s="379" t="s">
        <v>160</v>
      </c>
      <c r="C7" s="380" t="s">
        <v>261</v>
      </c>
      <c r="D7" s="381" t="s">
        <v>262</v>
      </c>
      <c r="E7" s="381" t="s">
        <v>263</v>
      </c>
      <c r="F7" s="382" t="s">
        <v>162</v>
      </c>
      <c r="G7" s="382" t="s">
        <v>264</v>
      </c>
      <c r="H7" s="384" t="s">
        <v>265</v>
      </c>
      <c r="I7" s="379" t="s">
        <v>151</v>
      </c>
    </row>
    <row r="8" spans="2:9">
      <c r="B8" s="379" t="s">
        <v>156</v>
      </c>
      <c r="C8" s="380"/>
      <c r="D8" s="381" t="s">
        <v>266</v>
      </c>
      <c r="E8" s="381" t="s">
        <v>266</v>
      </c>
      <c r="F8" s="382" t="s">
        <v>167</v>
      </c>
      <c r="G8" s="382" t="s">
        <v>267</v>
      </c>
      <c r="H8" s="384" t="s">
        <v>268</v>
      </c>
      <c r="I8" s="379" t="s">
        <v>159</v>
      </c>
    </row>
    <row r="9" spans="2:9">
      <c r="B9" s="379" t="s">
        <v>178</v>
      </c>
      <c r="C9" s="380"/>
      <c r="D9" s="381" t="s">
        <v>269</v>
      </c>
      <c r="E9" s="381" t="s">
        <v>270</v>
      </c>
      <c r="F9" s="382" t="s">
        <v>263</v>
      </c>
      <c r="G9" s="382" t="s">
        <v>266</v>
      </c>
      <c r="H9" s="384" t="s">
        <v>260</v>
      </c>
      <c r="I9" s="379" t="s">
        <v>178</v>
      </c>
    </row>
    <row r="10" spans="2:9">
      <c r="B10" s="379" t="s">
        <v>157</v>
      </c>
      <c r="C10" s="380"/>
      <c r="D10" s="381" t="s">
        <v>271</v>
      </c>
      <c r="E10" s="381" t="s">
        <v>267</v>
      </c>
      <c r="F10" s="382" t="s">
        <v>260</v>
      </c>
      <c r="G10" s="382" t="s">
        <v>263</v>
      </c>
      <c r="H10" s="384" t="s">
        <v>272</v>
      </c>
      <c r="I10" s="379" t="s">
        <v>176</v>
      </c>
    </row>
    <row r="11" spans="2:9">
      <c r="B11" s="379" t="s">
        <v>150</v>
      </c>
      <c r="C11" s="385" t="s">
        <v>273</v>
      </c>
      <c r="D11" s="381" t="s">
        <v>266</v>
      </c>
      <c r="E11" s="381"/>
      <c r="F11" s="382" t="s">
        <v>267</v>
      </c>
      <c r="G11" s="382" t="s">
        <v>274</v>
      </c>
      <c r="H11" s="384" t="s">
        <v>269</v>
      </c>
      <c r="I11" s="379"/>
    </row>
    <row r="12" spans="2:9">
      <c r="B12" s="379"/>
      <c r="C12" s="385"/>
      <c r="D12" s="381" t="s">
        <v>115</v>
      </c>
      <c r="E12" s="381"/>
      <c r="F12" s="382" t="s">
        <v>272</v>
      </c>
      <c r="G12" s="382" t="s">
        <v>272</v>
      </c>
      <c r="H12" s="384" t="s">
        <v>271</v>
      </c>
      <c r="I12" s="379"/>
    </row>
    <row r="13" spans="2:9">
      <c r="B13" s="379"/>
      <c r="C13" s="385"/>
      <c r="D13" s="381" t="s">
        <v>115</v>
      </c>
      <c r="E13" s="381"/>
      <c r="F13" s="382" t="s">
        <v>269</v>
      </c>
      <c r="G13" s="382" t="s">
        <v>275</v>
      </c>
      <c r="H13" s="384"/>
      <c r="I13" s="379"/>
    </row>
    <row r="14" spans="2:9">
      <c r="B14" s="379"/>
      <c r="C14" s="385"/>
      <c r="D14" s="381"/>
      <c r="E14" s="381"/>
      <c r="F14" s="382" t="s">
        <v>260</v>
      </c>
      <c r="G14" s="382" t="s">
        <v>262</v>
      </c>
      <c r="H14" s="384"/>
      <c r="I14" s="379"/>
    </row>
    <row r="15" spans="2:9" ht="14" thickBot="1">
      <c r="B15" s="386"/>
      <c r="C15" s="387"/>
      <c r="D15" s="388" t="s">
        <v>185</v>
      </c>
      <c r="E15" s="388"/>
      <c r="F15" s="389" t="s">
        <v>264</v>
      </c>
      <c r="G15" s="389" t="s">
        <v>115</v>
      </c>
      <c r="H15" s="390" t="s">
        <v>115</v>
      </c>
      <c r="I15" s="386"/>
    </row>
    <row r="16" spans="2:9" ht="14" thickBot="1">
      <c r="B16" s="391" t="s">
        <v>276</v>
      </c>
      <c r="C16" s="392"/>
      <c r="D16" s="392"/>
      <c r="E16" s="392"/>
      <c r="F16" s="392"/>
      <c r="G16" s="392"/>
      <c r="H16" s="392"/>
      <c r="I16" s="393"/>
    </row>
    <row r="17" spans="1:9" ht="14">
      <c r="B17" s="394" t="s">
        <v>231</v>
      </c>
      <c r="C17" s="395" t="s">
        <v>42</v>
      </c>
      <c r="D17" s="396">
        <v>9</v>
      </c>
      <c r="E17" s="397">
        <v>10</v>
      </c>
      <c r="F17" s="398"/>
      <c r="G17" s="399"/>
      <c r="H17" s="396"/>
      <c r="I17" s="400">
        <v>19</v>
      </c>
    </row>
    <row r="18" spans="1:9" ht="14">
      <c r="B18" s="394" t="s">
        <v>12</v>
      </c>
      <c r="C18" s="395" t="s">
        <v>277</v>
      </c>
      <c r="D18" s="396">
        <v>7</v>
      </c>
      <c r="E18" s="397">
        <v>9</v>
      </c>
      <c r="F18" s="398"/>
      <c r="G18" s="399"/>
      <c r="H18" s="396"/>
      <c r="I18" s="400">
        <v>16</v>
      </c>
    </row>
    <row r="19" spans="1:9" ht="14">
      <c r="B19" s="394" t="s">
        <v>13</v>
      </c>
      <c r="C19" s="395" t="s">
        <v>103</v>
      </c>
      <c r="D19" s="396">
        <v>10</v>
      </c>
      <c r="E19" s="397"/>
      <c r="F19" s="398"/>
      <c r="G19" s="399"/>
      <c r="H19" s="396"/>
      <c r="I19" s="400">
        <v>10</v>
      </c>
    </row>
    <row r="20" spans="1:9" ht="15" thickBot="1">
      <c r="B20" s="394" t="s">
        <v>224</v>
      </c>
      <c r="C20" s="395" t="s">
        <v>278</v>
      </c>
      <c r="D20" s="396">
        <v>8</v>
      </c>
      <c r="E20" s="397"/>
      <c r="F20" s="398"/>
      <c r="G20" s="399"/>
      <c r="H20" s="396"/>
      <c r="I20" s="400">
        <v>8</v>
      </c>
    </row>
    <row r="21" spans="1:9" ht="14" thickBot="1">
      <c r="B21" s="401" t="s">
        <v>279</v>
      </c>
      <c r="C21" s="402"/>
      <c r="D21" s="402"/>
      <c r="E21" s="402"/>
      <c r="F21" s="402"/>
      <c r="G21" s="402"/>
      <c r="H21" s="402"/>
      <c r="I21" s="403"/>
    </row>
    <row r="22" spans="1:9" ht="14">
      <c r="B22" s="394" t="s">
        <v>231</v>
      </c>
      <c r="C22" s="395" t="s">
        <v>280</v>
      </c>
      <c r="D22" s="396">
        <v>9</v>
      </c>
      <c r="E22" s="397">
        <v>10</v>
      </c>
      <c r="F22" s="398"/>
      <c r="G22" s="399"/>
      <c r="H22" s="396"/>
      <c r="I22" s="400">
        <v>19</v>
      </c>
    </row>
    <row r="23" spans="1:9" ht="14">
      <c r="B23" s="394" t="s">
        <v>12</v>
      </c>
      <c r="C23" s="395" t="s">
        <v>277</v>
      </c>
      <c r="D23" s="396">
        <v>6</v>
      </c>
      <c r="E23" s="397">
        <v>8</v>
      </c>
      <c r="F23" s="398"/>
      <c r="G23" s="399"/>
      <c r="H23" s="396"/>
      <c r="I23" s="400">
        <v>14</v>
      </c>
    </row>
    <row r="24" spans="1:9" ht="14">
      <c r="B24" s="394" t="s">
        <v>13</v>
      </c>
      <c r="C24" s="395" t="s">
        <v>103</v>
      </c>
      <c r="D24" s="396">
        <v>10</v>
      </c>
      <c r="E24" s="397"/>
      <c r="F24" s="398"/>
      <c r="G24" s="399"/>
      <c r="H24" s="396"/>
      <c r="I24" s="400">
        <v>10</v>
      </c>
    </row>
    <row r="25" spans="1:9" ht="14">
      <c r="B25" s="394" t="s">
        <v>14</v>
      </c>
      <c r="C25" s="395" t="s">
        <v>278</v>
      </c>
      <c r="D25" s="396"/>
      <c r="E25" s="397">
        <v>9</v>
      </c>
      <c r="F25" s="398"/>
      <c r="G25" s="399"/>
      <c r="H25" s="396"/>
      <c r="I25" s="400">
        <v>9</v>
      </c>
    </row>
    <row r="26" spans="1:9" ht="14">
      <c r="B26" s="394" t="s">
        <v>281</v>
      </c>
      <c r="C26" s="404" t="s">
        <v>85</v>
      </c>
      <c r="D26" s="405">
        <v>8</v>
      </c>
      <c r="E26" s="406"/>
      <c r="F26" s="407"/>
      <c r="G26" s="408"/>
      <c r="H26" s="405"/>
      <c r="I26" s="400">
        <v>8</v>
      </c>
    </row>
    <row r="27" spans="1:9" ht="15" thickBot="1">
      <c r="B27" s="394" t="s">
        <v>282</v>
      </c>
      <c r="C27" s="404" t="s">
        <v>283</v>
      </c>
      <c r="D27" s="405">
        <v>7</v>
      </c>
      <c r="E27" s="406"/>
      <c r="F27" s="407"/>
      <c r="G27" s="408"/>
      <c r="H27" s="405"/>
      <c r="I27" s="400">
        <v>7</v>
      </c>
    </row>
    <row r="28" spans="1:9" ht="14" thickBot="1">
      <c r="B28" s="409"/>
      <c r="C28" s="410" t="s">
        <v>230</v>
      </c>
      <c r="D28" s="411" t="s">
        <v>231</v>
      </c>
      <c r="E28" s="412" t="s">
        <v>12</v>
      </c>
      <c r="F28" s="412" t="s">
        <v>188</v>
      </c>
      <c r="G28" s="411" t="s">
        <v>14</v>
      </c>
      <c r="H28" s="413" t="s">
        <v>15</v>
      </c>
      <c r="I28" s="414"/>
    </row>
    <row r="29" spans="1:9" ht="25">
      <c r="B29" s="415"/>
      <c r="C29" s="416" t="s">
        <v>284</v>
      </c>
      <c r="D29" s="417"/>
      <c r="E29" s="417"/>
      <c r="F29" s="417"/>
      <c r="G29" s="417"/>
      <c r="H29" s="417" t="s">
        <v>285</v>
      </c>
      <c r="I29" s="417"/>
    </row>
    <row r="30" spans="1:9">
      <c r="C30" s="418"/>
    </row>
    <row r="31" spans="1:9">
      <c r="A31" s="419"/>
      <c r="B31" s="420" t="s">
        <v>286</v>
      </c>
      <c r="C31" s="420"/>
      <c r="D31" s="420"/>
      <c r="E31" s="420"/>
      <c r="F31" s="420"/>
      <c r="G31" s="420"/>
      <c r="H31" s="420"/>
      <c r="I31" s="420"/>
    </row>
    <row r="32" spans="1:9">
      <c r="A32" s="419" t="s">
        <v>287</v>
      </c>
      <c r="B32" s="421" t="s">
        <v>288</v>
      </c>
      <c r="C32" s="421"/>
      <c r="D32" s="421"/>
      <c r="E32" s="421"/>
      <c r="F32" s="421"/>
      <c r="G32" s="421"/>
      <c r="H32" s="421"/>
      <c r="I32" s="421"/>
    </row>
    <row r="33" spans="1:10" ht="15">
      <c r="B33" s="422" t="s">
        <v>232</v>
      </c>
      <c r="C33" s="422"/>
      <c r="D33" s="422"/>
      <c r="E33" s="422"/>
      <c r="F33" s="422"/>
      <c r="G33" s="422"/>
      <c r="H33" s="422"/>
      <c r="I33" s="422"/>
    </row>
    <row r="34" spans="1:10">
      <c r="C34" s="423" t="s">
        <v>287</v>
      </c>
      <c r="D34" s="423"/>
      <c r="E34" s="423"/>
      <c r="F34" s="423"/>
      <c r="G34" s="423"/>
      <c r="H34" s="423"/>
    </row>
    <row r="35" spans="1:10">
      <c r="C35" s="423" t="s">
        <v>289</v>
      </c>
      <c r="D35" s="423"/>
      <c r="E35" s="423"/>
      <c r="F35" s="423"/>
      <c r="G35" s="423"/>
      <c r="H35" s="423"/>
    </row>
    <row r="36" spans="1:10">
      <c r="C36" t="s">
        <v>185</v>
      </c>
    </row>
    <row r="37" spans="1:10">
      <c r="I37" s="424"/>
    </row>
    <row r="39" spans="1:10" ht="15">
      <c r="A39" t="s">
        <v>115</v>
      </c>
      <c r="J39" s="425"/>
    </row>
    <row r="40" spans="1:10" ht="15">
      <c r="I40" s="425"/>
      <c r="J40" s="425"/>
    </row>
    <row r="41" spans="1:10" ht="15">
      <c r="I41" s="425"/>
      <c r="J41" s="425"/>
    </row>
  </sheetData>
  <mergeCells count="11">
    <mergeCell ref="B31:I31"/>
    <mergeCell ref="B32:I32"/>
    <mergeCell ref="B33:I33"/>
    <mergeCell ref="C34:H34"/>
    <mergeCell ref="C35:H35"/>
    <mergeCell ref="B2:I2"/>
    <mergeCell ref="C4:C6"/>
    <mergeCell ref="C7:C10"/>
    <mergeCell ref="C11:C15"/>
    <mergeCell ref="B16:I16"/>
    <mergeCell ref="B21:I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Prípravka</vt:lpstr>
      <vt:lpstr>CTIF 10 čl.družstvá 2 pokusy</vt:lpstr>
      <vt:lpstr>Hist.</vt:lpstr>
      <vt:lpstr>Priebežné poradie prípravka</vt:lpstr>
      <vt:lpstr>CTIF priebežné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františek Papp</dc:creator>
  <cp:lastModifiedBy>Karolína Juráčková</cp:lastModifiedBy>
  <cp:revision>1</cp:revision>
  <cp:lastPrinted>2026-05-25T13:37:11Z</cp:lastPrinted>
  <dcterms:created xsi:type="dcterms:W3CDTF">2026-05-15T09:24:02Z</dcterms:created>
  <dcterms:modified xsi:type="dcterms:W3CDTF">2026-05-25T15:13:18Z</dcterms:modified>
</cp:coreProperties>
</file>