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Zalman\Desktop\"/>
    </mc:Choice>
  </mc:AlternateContent>
  <xr:revisionPtr revIDLastSave="0" documentId="13_ncr:1_{9C6FA813-2C22-4266-ADD5-A1C7676BA0A6}" xr6:coauthVersionLast="47" xr6:coauthVersionMax="47" xr10:uidLastSave="{00000000-0000-0000-0000-000000000000}"/>
  <bookViews>
    <workbookView xWindow="-120" yWindow="-120" windowWidth="20730" windowHeight="10230" tabRatio="896" activeTab="1" xr2:uid="{00000000-000D-0000-FFFF-FFFF00000000}"/>
  </bookViews>
  <sheets>
    <sheet name="Prípravka" sheetId="1" r:id="rId1"/>
    <sheet name="5.členné družstvá MH" sheetId="3" r:id="rId2"/>
    <sheet name="Hist." sheetId="6" r:id="rId3"/>
    <sheet name="Priebežné poradie prípravka" sheetId="4" r:id="rId4"/>
    <sheet name="Priebežné poradie 5.čl." sheetId="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luc1">[1]Lučivná!$R$25</definedName>
    <definedName name="_str1">[2]Lučivná!#REF!</definedName>
    <definedName name="_str2">[2]Lučivná!#REF!</definedName>
    <definedName name="_str3">[2]Lučivná!#REF!</definedName>
    <definedName name="bestk">[3]Gerlachov!$N$6</definedName>
    <definedName name="bestk1">[3]Gerlachov!$N$17</definedName>
    <definedName name="bestk2">[3]Gerlachov!$N$21</definedName>
    <definedName name="jedo">#REF!</definedName>
    <definedName name="jedo1">#REF!</definedName>
    <definedName name="luc">[1]Lučivná!$R$6</definedName>
    <definedName name="sobota">[4]Sp.Sobota!$Q$6</definedName>
    <definedName name="sobota1">[4]Sp.Sobota!$Q$17</definedName>
    <definedName name="str">[2]Lučivná!#REF!</definedName>
    <definedName name="šuňml">[5]Šuňava!$Q$6</definedName>
    <definedName name="šuňml1">[5]Šuňava!$Q$29</definedName>
  </definedNames>
  <calcPr calcId="181029"/>
</workbook>
</file>

<file path=xl/calcChain.xml><?xml version="1.0" encoding="utf-8"?>
<calcChain xmlns="http://schemas.openxmlformats.org/spreadsheetml/2006/main">
  <c r="S9" i="6" l="1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S8" i="6"/>
  <c r="I8" i="6"/>
  <c r="S7" i="6"/>
  <c r="I7" i="6"/>
  <c r="S6" i="6"/>
  <c r="I6" i="6"/>
  <c r="Q36" i="5" l="1"/>
  <c r="Q39" i="5"/>
  <c r="Q57" i="4"/>
  <c r="Q42" i="4"/>
  <c r="Q37" i="4"/>
  <c r="Q66" i="5"/>
  <c r="Q69" i="5"/>
  <c r="Q68" i="5"/>
  <c r="Q65" i="5"/>
  <c r="Q62" i="5"/>
  <c r="Q67" i="5"/>
  <c r="Q57" i="5"/>
  <c r="Q64" i="5"/>
  <c r="Q63" i="5"/>
  <c r="Q61" i="5"/>
  <c r="Q59" i="5"/>
  <c r="Q60" i="5"/>
  <c r="Q58" i="5"/>
  <c r="Q56" i="5"/>
  <c r="Q55" i="5"/>
  <c r="Q54" i="5"/>
  <c r="Q53" i="5"/>
  <c r="Q52" i="5"/>
  <c r="Q51" i="5"/>
  <c r="Q50" i="5"/>
  <c r="Q47" i="5"/>
  <c r="Q48" i="5"/>
  <c r="Q45" i="5"/>
  <c r="Q49" i="5"/>
  <c r="Q44" i="5"/>
  <c r="Q46" i="5"/>
  <c r="Q42" i="5"/>
  <c r="Q41" i="5"/>
  <c r="Q40" i="5"/>
  <c r="Q38" i="5"/>
  <c r="Q37" i="5"/>
  <c r="Q35" i="5"/>
  <c r="Q34" i="5"/>
  <c r="Q33" i="5"/>
  <c r="Q32" i="5"/>
  <c r="Q31" i="5"/>
  <c r="Q28" i="5"/>
  <c r="Q30" i="5"/>
  <c r="Q25" i="5"/>
  <c r="Q27" i="5"/>
  <c r="Q29" i="5"/>
  <c r="Q22" i="5"/>
  <c r="Q26" i="5"/>
  <c r="Q23" i="5"/>
  <c r="Q24" i="5"/>
  <c r="Q21" i="5"/>
  <c r="Q20" i="5"/>
  <c r="Q19" i="5"/>
  <c r="Q17" i="5"/>
  <c r="Q18" i="5"/>
  <c r="Q16" i="5"/>
  <c r="Q56" i="4" l="1"/>
  <c r="Q55" i="4"/>
  <c r="Q54" i="4"/>
  <c r="Q51" i="4"/>
  <c r="Q50" i="4"/>
  <c r="Q53" i="4"/>
  <c r="Q52" i="4"/>
  <c r="Q49" i="4"/>
  <c r="Q47" i="4"/>
  <c r="Q46" i="4"/>
  <c r="Q48" i="4"/>
  <c r="Q45" i="4"/>
  <c r="Q43" i="4"/>
  <c r="Q40" i="4"/>
  <c r="Q41" i="4"/>
  <c r="Q39" i="4"/>
  <c r="Q38" i="4"/>
  <c r="Q33" i="4"/>
  <c r="Q36" i="4"/>
  <c r="Q35" i="4"/>
  <c r="Q31" i="4"/>
  <c r="Q34" i="4"/>
  <c r="Q30" i="4"/>
  <c r="Q32" i="4"/>
  <c r="Q29" i="4"/>
  <c r="Q26" i="4"/>
  <c r="Q28" i="4"/>
  <c r="Q27" i="4"/>
  <c r="Q25" i="4"/>
  <c r="Q24" i="4"/>
  <c r="Q22" i="4"/>
  <c r="Q21" i="4"/>
  <c r="Q19" i="4"/>
  <c r="Q20" i="4"/>
  <c r="Q23" i="4"/>
  <c r="Q18" i="4"/>
  <c r="Q17" i="4"/>
  <c r="M20" i="1" l="1"/>
  <c r="M17" i="1"/>
  <c r="M41" i="3"/>
  <c r="M48" i="3"/>
  <c r="M34" i="3"/>
  <c r="M43" i="3"/>
  <c r="M32" i="3"/>
  <c r="M30" i="3"/>
  <c r="M46" i="3"/>
  <c r="M44" i="3"/>
  <c r="M37" i="3"/>
  <c r="M45" i="3"/>
  <c r="M42" i="3"/>
  <c r="M29" i="3"/>
  <c r="M47" i="3"/>
  <c r="M38" i="3"/>
  <c r="M35" i="3"/>
  <c r="M31" i="3"/>
  <c r="M36" i="3"/>
  <c r="M33" i="3"/>
  <c r="J41" i="3"/>
  <c r="J48" i="3"/>
  <c r="J34" i="3"/>
  <c r="J43" i="3"/>
  <c r="J32" i="3"/>
  <c r="J30" i="3"/>
  <c r="J46" i="3"/>
  <c r="J44" i="3"/>
  <c r="J37" i="3"/>
  <c r="J45" i="3"/>
  <c r="J42" i="3"/>
  <c r="J29" i="3"/>
  <c r="J47" i="3"/>
  <c r="J38" i="3"/>
  <c r="J35" i="3"/>
  <c r="J31" i="3"/>
  <c r="J36" i="3"/>
  <c r="J33" i="3"/>
  <c r="G41" i="3"/>
  <c r="G48" i="3"/>
  <c r="G34" i="3"/>
  <c r="G43" i="3"/>
  <c r="G32" i="3"/>
  <c r="G30" i="3"/>
  <c r="O30" i="3" s="1"/>
  <c r="G46" i="3"/>
  <c r="O46" i="3" s="1"/>
  <c r="G44" i="3"/>
  <c r="G37" i="3"/>
  <c r="G45" i="3"/>
  <c r="G42" i="3"/>
  <c r="G29" i="3"/>
  <c r="G47" i="3"/>
  <c r="G38" i="3"/>
  <c r="O38" i="3" s="1"/>
  <c r="G35" i="3"/>
  <c r="G31" i="3"/>
  <c r="G36" i="3"/>
  <c r="G33" i="3"/>
  <c r="O41" i="3"/>
  <c r="M40" i="3"/>
  <c r="J40" i="3"/>
  <c r="G40" i="3"/>
  <c r="M39" i="3"/>
  <c r="J39" i="3"/>
  <c r="G39" i="3"/>
  <c r="G14" i="3"/>
  <c r="G17" i="3"/>
  <c r="G19" i="3"/>
  <c r="G22" i="3"/>
  <c r="G25" i="3"/>
  <c r="G23" i="3"/>
  <c r="G21" i="3"/>
  <c r="G10" i="3"/>
  <c r="G16" i="3"/>
  <c r="G18" i="3"/>
  <c r="G7" i="3"/>
  <c r="G9" i="3"/>
  <c r="G15" i="3"/>
  <c r="G20" i="3"/>
  <c r="G24" i="3"/>
  <c r="G8" i="3"/>
  <c r="G13" i="3"/>
  <c r="G11" i="3"/>
  <c r="G12" i="3"/>
  <c r="J14" i="3"/>
  <c r="J17" i="3"/>
  <c r="J19" i="3"/>
  <c r="J22" i="3"/>
  <c r="J25" i="3"/>
  <c r="J23" i="3"/>
  <c r="J21" i="3"/>
  <c r="J10" i="3"/>
  <c r="J16" i="3"/>
  <c r="J18" i="3"/>
  <c r="J7" i="3"/>
  <c r="J9" i="3"/>
  <c r="J15" i="3"/>
  <c r="J20" i="3"/>
  <c r="J24" i="3"/>
  <c r="J8" i="3"/>
  <c r="J13" i="3"/>
  <c r="J11" i="3"/>
  <c r="J12" i="3"/>
  <c r="M14" i="3"/>
  <c r="M17" i="3"/>
  <c r="M19" i="3"/>
  <c r="M22" i="3"/>
  <c r="M25" i="3"/>
  <c r="M23" i="3"/>
  <c r="M21" i="3"/>
  <c r="M10" i="3"/>
  <c r="M16" i="3"/>
  <c r="M18" i="3"/>
  <c r="M7" i="3"/>
  <c r="M9" i="3"/>
  <c r="M15" i="3"/>
  <c r="M20" i="3"/>
  <c r="M24" i="3"/>
  <c r="M8" i="3"/>
  <c r="M13" i="3"/>
  <c r="M11" i="3"/>
  <c r="M12" i="3"/>
  <c r="O47" i="3" l="1"/>
  <c r="O43" i="3"/>
  <c r="O48" i="3"/>
  <c r="O11" i="3"/>
  <c r="O34" i="3"/>
  <c r="O15" i="3"/>
  <c r="O17" i="3"/>
  <c r="O14" i="3"/>
  <c r="O19" i="3"/>
  <c r="O12" i="3"/>
  <c r="O20" i="3"/>
  <c r="O33" i="3"/>
  <c r="O31" i="3"/>
  <c r="O35" i="3"/>
  <c r="O40" i="3"/>
  <c r="O42" i="3"/>
  <c r="O37" i="3"/>
  <c r="O29" i="3"/>
  <c r="O45" i="3"/>
  <c r="O44" i="3"/>
  <c r="O36" i="3"/>
  <c r="O32" i="3"/>
  <c r="O24" i="3"/>
  <c r="O18" i="3"/>
  <c r="O9" i="3"/>
  <c r="O16" i="3"/>
  <c r="O21" i="3"/>
  <c r="O23" i="3"/>
  <c r="O13" i="3"/>
  <c r="O25" i="3"/>
  <c r="O8" i="3"/>
  <c r="O22" i="3"/>
  <c r="O7" i="3"/>
  <c r="O10" i="3"/>
  <c r="O39" i="3"/>
  <c r="P19" i="3" l="1"/>
  <c r="P24" i="3"/>
  <c r="P25" i="3"/>
  <c r="P15" i="3"/>
  <c r="P17" i="3"/>
  <c r="P21" i="3"/>
  <c r="P7" i="3"/>
  <c r="P22" i="3"/>
  <c r="P9" i="3"/>
  <c r="P16" i="3"/>
  <c r="P10" i="3"/>
  <c r="P8" i="3"/>
  <c r="P23" i="3"/>
  <c r="P12" i="3"/>
  <c r="P13" i="3"/>
  <c r="P14" i="3"/>
  <c r="P20" i="3"/>
  <c r="P18" i="3"/>
  <c r="P11" i="3"/>
  <c r="P47" i="3"/>
  <c r="P33" i="3"/>
  <c r="P35" i="3"/>
  <c r="P36" i="3"/>
  <c r="P44" i="3"/>
  <c r="P32" i="3"/>
  <c r="P29" i="3"/>
  <c r="P34" i="3"/>
  <c r="P42" i="3"/>
  <c r="P41" i="3"/>
  <c r="P40" i="3"/>
  <c r="P39" i="3"/>
  <c r="P37" i="3"/>
  <c r="P43" i="3"/>
  <c r="P48" i="3"/>
  <c r="P31" i="3"/>
  <c r="P46" i="3"/>
  <c r="P38" i="3"/>
  <c r="P45" i="3"/>
  <c r="P30" i="3"/>
  <c r="M40" i="1"/>
  <c r="J40" i="1"/>
  <c r="G40" i="1"/>
  <c r="M36" i="1"/>
  <c r="J36" i="1"/>
  <c r="G36" i="1"/>
  <c r="M41" i="1"/>
  <c r="J41" i="1"/>
  <c r="G41" i="1"/>
  <c r="M34" i="1"/>
  <c r="J34" i="1"/>
  <c r="G34" i="1"/>
  <c r="M32" i="1"/>
  <c r="J32" i="1"/>
  <c r="G32" i="1"/>
  <c r="M39" i="1"/>
  <c r="J39" i="1"/>
  <c r="G39" i="1"/>
  <c r="M38" i="1"/>
  <c r="J38" i="1"/>
  <c r="G38" i="1"/>
  <c r="M31" i="1"/>
  <c r="J31" i="1"/>
  <c r="G31" i="1"/>
  <c r="M35" i="1"/>
  <c r="J35" i="1"/>
  <c r="G35" i="1"/>
  <c r="M33" i="1"/>
  <c r="J33" i="1"/>
  <c r="G33" i="1"/>
  <c r="M37" i="1"/>
  <c r="J37" i="1"/>
  <c r="G37" i="1"/>
  <c r="M16" i="1"/>
  <c r="J16" i="1"/>
  <c r="G16" i="1"/>
  <c r="M12" i="1"/>
  <c r="J12" i="1"/>
  <c r="G12" i="1"/>
  <c r="M24" i="1"/>
  <c r="J24" i="1"/>
  <c r="G24" i="1"/>
  <c r="M22" i="1"/>
  <c r="J22" i="1"/>
  <c r="G22" i="1"/>
  <c r="J17" i="1"/>
  <c r="G17" i="1"/>
  <c r="J20" i="1"/>
  <c r="G20" i="1"/>
  <c r="M10" i="1"/>
  <c r="J10" i="1"/>
  <c r="G10" i="1"/>
  <c r="M23" i="1"/>
  <c r="J23" i="1"/>
  <c r="G23" i="1"/>
  <c r="M27" i="1"/>
  <c r="J27" i="1"/>
  <c r="G27" i="1"/>
  <c r="M11" i="1"/>
  <c r="J11" i="1"/>
  <c r="G11" i="1"/>
  <c r="M26" i="1"/>
  <c r="J26" i="1"/>
  <c r="G26" i="1"/>
  <c r="M14" i="1"/>
  <c r="J14" i="1"/>
  <c r="G14" i="1"/>
  <c r="M25" i="1"/>
  <c r="J25" i="1"/>
  <c r="G25" i="1"/>
  <c r="M19" i="1"/>
  <c r="J19" i="1"/>
  <c r="G19" i="1"/>
  <c r="M15" i="1"/>
  <c r="J15" i="1"/>
  <c r="G15" i="1"/>
  <c r="M21" i="1"/>
  <c r="J21" i="1"/>
  <c r="G21" i="1"/>
  <c r="M7" i="1"/>
  <c r="J7" i="1"/>
  <c r="G7" i="1"/>
  <c r="M18" i="1"/>
  <c r="J18" i="1"/>
  <c r="G18" i="1"/>
  <c r="M8" i="1"/>
  <c r="J8" i="1"/>
  <c r="G8" i="1"/>
  <c r="M9" i="1"/>
  <c r="J9" i="1"/>
  <c r="G9" i="1"/>
  <c r="M13" i="1"/>
  <c r="J13" i="1"/>
  <c r="G13" i="1"/>
  <c r="O23" i="1" l="1"/>
  <c r="O40" i="1"/>
  <c r="O22" i="1"/>
  <c r="O36" i="1"/>
  <c r="O39" i="1"/>
  <c r="O38" i="1"/>
  <c r="O11" i="1"/>
  <c r="O25" i="1"/>
  <c r="O31" i="1"/>
  <c r="O7" i="1"/>
  <c r="O15" i="1"/>
  <c r="O9" i="1"/>
  <c r="O21" i="1"/>
  <c r="O19" i="1"/>
  <c r="O14" i="1"/>
  <c r="O10" i="1"/>
  <c r="O37" i="1"/>
  <c r="O13" i="1"/>
  <c r="P7" i="1" s="1"/>
  <c r="O12" i="1"/>
  <c r="O27" i="1"/>
  <c r="O17" i="1"/>
  <c r="O16" i="1"/>
  <c r="O35" i="1"/>
  <c r="O20" i="1"/>
  <c r="O32" i="1"/>
  <c r="O24" i="1"/>
  <c r="O8" i="1"/>
  <c r="O34" i="1"/>
  <c r="O33" i="1"/>
  <c r="O18" i="1"/>
  <c r="O26" i="1"/>
  <c r="P31" i="1" l="1"/>
  <c r="P25" i="1"/>
  <c r="P17" i="1"/>
  <c r="P36" i="1"/>
  <c r="P35" i="1"/>
  <c r="P32" i="1"/>
  <c r="P38" i="1"/>
  <c r="P34" i="1"/>
  <c r="P37" i="1"/>
  <c r="P33" i="1"/>
  <c r="P40" i="1"/>
  <c r="P39" i="1"/>
  <c r="P24" i="1"/>
  <c r="P13" i="1"/>
  <c r="P19" i="1"/>
  <c r="P21" i="1"/>
  <c r="P23" i="1"/>
  <c r="P22" i="1"/>
  <c r="P16" i="1"/>
  <c r="P18" i="1"/>
  <c r="P11" i="1"/>
  <c r="P9" i="1"/>
  <c r="P12" i="1"/>
  <c r="P10" i="1"/>
  <c r="P14" i="1"/>
  <c r="P27" i="1"/>
  <c r="P15" i="1"/>
  <c r="P20" i="1"/>
  <c r="P26" i="1"/>
  <c r="P8" i="1"/>
</calcChain>
</file>

<file path=xl/sharedStrings.xml><?xml version="1.0" encoding="utf-8"?>
<sst xmlns="http://schemas.openxmlformats.org/spreadsheetml/2006/main" count="877" uniqueCount="276">
  <si>
    <t>Por.</t>
  </si>
  <si>
    <t>Št. číslo</t>
  </si>
  <si>
    <t>Družstvo</t>
  </si>
  <si>
    <t>Štafeta dvojíc</t>
  </si>
  <si>
    <t>Štafeta s prekážkami</t>
  </si>
  <si>
    <t>Čas celkom</t>
  </si>
  <si>
    <t>Rozdiel</t>
  </si>
  <si>
    <t>Body</t>
  </si>
  <si>
    <t>čas</t>
  </si>
  <si>
    <t>tr. body</t>
  </si>
  <si>
    <t>spolu</t>
  </si>
  <si>
    <t>vek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</si>
  <si>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</si>
  <si>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</si>
  <si>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</si>
  <si>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</si>
  <si>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</si>
  <si>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</si>
  <si>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</si>
  <si>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</si>
  <si>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</si>
  <si>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</si>
  <si>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</si>
  <si>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</si>
  <si>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</si>
  <si>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</si>
  <si>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</si>
  <si>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</si>
  <si>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</si>
  <si>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</si>
  <si>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</si>
  <si>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</si>
  <si>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</si>
  <si>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Št.</t>
  </si>
  <si>
    <t>Štafeta 5x30 m</t>
  </si>
  <si>
    <t>Uzlová štafeta</t>
  </si>
  <si>
    <t xml:space="preserve"> - body</t>
  </si>
  <si>
    <t>v. čas</t>
  </si>
  <si>
    <t>číslo</t>
  </si>
  <si>
    <t>tr.b.</t>
  </si>
  <si>
    <t>za vek</t>
  </si>
  <si>
    <t>celkovo</t>
  </si>
  <si>
    <t>POMH</t>
  </si>
  <si>
    <t xml:space="preserve"> body -</t>
  </si>
  <si>
    <t>Batizovce - 23.5.2026</t>
  </si>
  <si>
    <t>Lučivná</t>
  </si>
  <si>
    <t>Štrba I</t>
  </si>
  <si>
    <t>Spišské Bystré I</t>
  </si>
  <si>
    <t>Lučivná I</t>
  </si>
  <si>
    <t>Štrba II</t>
  </si>
  <si>
    <t>Hôrka I</t>
  </si>
  <si>
    <t>Lučivná II</t>
  </si>
  <si>
    <t>Spišský Štiavnik</t>
  </si>
  <si>
    <t>Spišský Štiavnik II</t>
  </si>
  <si>
    <t>Hranovnica</t>
  </si>
  <si>
    <t>Nová Lesná</t>
  </si>
  <si>
    <t>Liptovská Teplička I</t>
  </si>
  <si>
    <t>Šuňava I</t>
  </si>
  <si>
    <t>Batizovce</t>
  </si>
  <si>
    <t>Hniezdne I</t>
  </si>
  <si>
    <t>Batizovce II</t>
  </si>
  <si>
    <t>Batizovce I</t>
  </si>
  <si>
    <t>Batizovce III</t>
  </si>
  <si>
    <t>Hniezdne</t>
  </si>
  <si>
    <t>Vikartovce I</t>
  </si>
  <si>
    <t>Štrba III</t>
  </si>
  <si>
    <t>Hranovnica I</t>
  </si>
  <si>
    <t>Nová Lesná I</t>
  </si>
  <si>
    <t>NP</t>
  </si>
  <si>
    <t>Tatranská Lomnica</t>
  </si>
  <si>
    <t>Veľký Slavkov I</t>
  </si>
  <si>
    <t>Veľký Slavkov</t>
  </si>
  <si>
    <t>Spišský Hrhov</t>
  </si>
  <si>
    <t>Hranovnica II</t>
  </si>
  <si>
    <t>Gánovce</t>
  </si>
  <si>
    <t>Hôrka II</t>
  </si>
  <si>
    <t>Veľký Slavkov II</t>
  </si>
  <si>
    <t>Batizovce IV</t>
  </si>
  <si>
    <t>Šuňava II</t>
  </si>
  <si>
    <t>Šuňava III</t>
  </si>
  <si>
    <t>Forbasy</t>
  </si>
  <si>
    <t>Vikartovce II</t>
  </si>
  <si>
    <t>Spišské Bystré</t>
  </si>
  <si>
    <t>Slovenská Ves</t>
  </si>
  <si>
    <t>Vikartovce IV</t>
  </si>
  <si>
    <t>Vikartovce III</t>
  </si>
  <si>
    <t>Švábovce II</t>
  </si>
  <si>
    <t>Švábovce I</t>
  </si>
  <si>
    <t>Zeleneč</t>
  </si>
  <si>
    <t>x</t>
  </si>
  <si>
    <t>PODTATRANSKÁ OLYMPIÁDA  MLADÝCH HASIČOV  2026</t>
  </si>
  <si>
    <t xml:space="preserve"> PRÍPRAVKA MLADÝCH HASIČOV DO 8 ROKOV -  5. ročník</t>
  </si>
  <si>
    <t>PRÍPRAVKA</t>
  </si>
  <si>
    <t xml:space="preserve"> 7.3.</t>
  </si>
  <si>
    <t>2.5.</t>
  </si>
  <si>
    <t xml:space="preserve"> 9.5.</t>
  </si>
  <si>
    <t>16.5.</t>
  </si>
  <si>
    <t xml:space="preserve"> 23.5.</t>
  </si>
  <si>
    <t>24.5.</t>
  </si>
  <si>
    <t>20.6.</t>
  </si>
  <si>
    <t xml:space="preserve"> 27.6.</t>
  </si>
  <si>
    <t>11.7.</t>
  </si>
  <si>
    <t xml:space="preserve"> 2.8.</t>
  </si>
  <si>
    <t xml:space="preserve"> 15.8.</t>
  </si>
  <si>
    <t xml:space="preserve"> 29.8.</t>
  </si>
  <si>
    <t xml:space="preserve"> 12.9.</t>
  </si>
  <si>
    <t xml:space="preserve"> </t>
  </si>
  <si>
    <t>V</t>
  </si>
  <si>
    <t>S</t>
  </si>
  <si>
    <t>E</t>
  </si>
  <si>
    <t>B</t>
  </si>
  <si>
    <t>L</t>
  </si>
  <si>
    <t>H</t>
  </si>
  <si>
    <t>P</t>
  </si>
  <si>
    <t>Ľ</t>
  </si>
  <si>
    <t>A</t>
  </si>
  <si>
    <t>I</t>
  </si>
  <si>
    <t>U</t>
  </si>
  <si>
    <t>O</t>
  </si>
  <si>
    <t>R</t>
  </si>
  <si>
    <t xml:space="preserve"> K</t>
  </si>
  <si>
    <t>.</t>
  </si>
  <si>
    <t xml:space="preserve"> O</t>
  </si>
  <si>
    <t xml:space="preserve">MLADÝCH </t>
  </si>
  <si>
    <t xml:space="preserve">Š </t>
  </si>
  <si>
    <t>T</t>
  </si>
  <si>
    <t>Š</t>
  </si>
  <si>
    <t>K</t>
  </si>
  <si>
    <t>Č</t>
  </si>
  <si>
    <t>Z</t>
  </si>
  <si>
    <t xml:space="preserve"> R</t>
  </si>
  <si>
    <t>N</t>
  </si>
  <si>
    <t>Ô</t>
  </si>
  <si>
    <t xml:space="preserve"> A</t>
  </si>
  <si>
    <t>Ň</t>
  </si>
  <si>
    <t>Y</t>
  </si>
  <si>
    <t xml:space="preserve"> V</t>
  </si>
  <si>
    <t>D</t>
  </si>
  <si>
    <t xml:space="preserve"> I</t>
  </si>
  <si>
    <t>HASIČOV</t>
  </si>
  <si>
    <t>Á</t>
  </si>
  <si>
    <t>C</t>
  </si>
  <si>
    <t xml:space="preserve"> Y</t>
  </si>
  <si>
    <t>É</t>
  </si>
  <si>
    <t xml:space="preserve">  </t>
  </si>
  <si>
    <t xml:space="preserve"> chlapčenské a zmiešané družstvá</t>
  </si>
  <si>
    <t xml:space="preserve">Šuňava II </t>
  </si>
  <si>
    <t xml:space="preserve"> 3.</t>
  </si>
  <si>
    <t xml:space="preserve"> Štrba I</t>
  </si>
  <si>
    <t>Spišský Štiavnik I</t>
  </si>
  <si>
    <t xml:space="preserve"> Spišské Bystré II</t>
  </si>
  <si>
    <t xml:space="preserve"> Hôrka II</t>
  </si>
  <si>
    <t xml:space="preserve"> 13.</t>
  </si>
  <si>
    <t xml:space="preserve"> Veľký Slavkov II</t>
  </si>
  <si>
    <t xml:space="preserve"> Lučivná II</t>
  </si>
  <si>
    <t>Hozelec II</t>
  </si>
  <si>
    <t xml:space="preserve">Vernár </t>
  </si>
  <si>
    <t xml:space="preserve"> Štrba II</t>
  </si>
  <si>
    <t xml:space="preserve"> 21.</t>
  </si>
  <si>
    <t>Hozelec I</t>
  </si>
  <si>
    <t xml:space="preserve"> 22.</t>
  </si>
  <si>
    <t>Nová Lesná II</t>
  </si>
  <si>
    <t xml:space="preserve"> 23.</t>
  </si>
  <si>
    <t>Hôrka III</t>
  </si>
  <si>
    <t xml:space="preserve"> 24.</t>
  </si>
  <si>
    <t xml:space="preserve"> 25.</t>
  </si>
  <si>
    <t>Hozelec III</t>
  </si>
  <si>
    <t xml:space="preserve"> dievčenské družstvá</t>
  </si>
  <si>
    <t xml:space="preserve"> Šuňava I </t>
  </si>
  <si>
    <t xml:space="preserve"> 4.</t>
  </si>
  <si>
    <t xml:space="preserve"> Nová Lesná I</t>
  </si>
  <si>
    <t>Spišské Bystré II</t>
  </si>
  <si>
    <t xml:space="preserve"> Lučivná  </t>
  </si>
  <si>
    <t xml:space="preserve"> 11.</t>
  </si>
  <si>
    <t>Súťaž</t>
  </si>
  <si>
    <t xml:space="preserve"> 1.</t>
  </si>
  <si>
    <t>v roku 2026 bude hodnotených 7 súťaží, pri rovnosti bodov  rozhoduje umiestnenie v Územnej súťaži prípravky</t>
  </si>
  <si>
    <t>Ondrej Klimo, Dušan Brutovský - sčítací komisári POMH</t>
  </si>
  <si>
    <t>PODTATRANSKÁ OLYMPIÁDA  MLADÝCH HASIČOV  - rok 2026 -  24.ročník</t>
  </si>
  <si>
    <t>KOLEKTÍV MLADÝCH</t>
  </si>
  <si>
    <t xml:space="preserve"> 21.3.</t>
  </si>
  <si>
    <t>9.5.</t>
  </si>
  <si>
    <t xml:space="preserve"> 6.6.</t>
  </si>
  <si>
    <t>7.6.</t>
  </si>
  <si>
    <t>15.8.</t>
  </si>
  <si>
    <t>5.9.</t>
  </si>
  <si>
    <t xml:space="preserve"> 20.9.</t>
  </si>
  <si>
    <t xml:space="preserve"> L.</t>
  </si>
  <si>
    <t>V.</t>
  </si>
  <si>
    <t>HASIČOV DHZ</t>
  </si>
  <si>
    <t xml:space="preserve">E </t>
  </si>
  <si>
    <t>5 - členné družstvá</t>
  </si>
  <si>
    <t xml:space="preserve">V </t>
  </si>
  <si>
    <t>CHLAPČENSKÉ  a ZMIEŠANÉ DRUŽSTVÁ</t>
  </si>
  <si>
    <t xml:space="preserve"> Liptovská Teplička  I</t>
  </si>
  <si>
    <t xml:space="preserve"> 7.</t>
  </si>
  <si>
    <t xml:space="preserve"> 9.</t>
  </si>
  <si>
    <t xml:space="preserve"> Veľká I</t>
  </si>
  <si>
    <t xml:space="preserve">Spišský Štiavnik </t>
  </si>
  <si>
    <t xml:space="preserve"> 18.</t>
  </si>
  <si>
    <t>Liptovská Teplička II</t>
  </si>
  <si>
    <t>Hozelec</t>
  </si>
  <si>
    <t>24.</t>
  </si>
  <si>
    <t>Veľká III</t>
  </si>
  <si>
    <t>25.</t>
  </si>
  <si>
    <t>Veľká II</t>
  </si>
  <si>
    <t xml:space="preserve"> DIEVČENSKÉ   DRUŽSTVÁ</t>
  </si>
  <si>
    <t xml:space="preserve"> Šuňava II</t>
  </si>
  <si>
    <t xml:space="preserve"> Hranovnica I</t>
  </si>
  <si>
    <t xml:space="preserve"> Vikartovce I</t>
  </si>
  <si>
    <t xml:space="preserve"> 8.</t>
  </si>
  <si>
    <t xml:space="preserve">Švábovce I </t>
  </si>
  <si>
    <t xml:space="preserve"> Šuňava III</t>
  </si>
  <si>
    <t xml:space="preserve"> Vikartovce II</t>
  </si>
  <si>
    <t xml:space="preserve">Kravany </t>
  </si>
  <si>
    <t xml:space="preserve"> Liptovská Teplička</t>
  </si>
  <si>
    <t xml:space="preserve"> Vernár</t>
  </si>
  <si>
    <t>22.</t>
  </si>
  <si>
    <t>Švábovce III</t>
  </si>
  <si>
    <t>26.</t>
  </si>
  <si>
    <t>v r. 2026 bude hodnotených 7 súťaží, pri rovnosti bodov rozhodne väčší počet lepších umiestnení</t>
  </si>
  <si>
    <t xml:space="preserve">    </t>
  </si>
  <si>
    <t>-</t>
  </si>
  <si>
    <t xml:space="preserve"> 26.</t>
  </si>
  <si>
    <r>
      <t xml:space="preserve">Spišské </t>
    </r>
    <r>
      <rPr>
        <sz val="10.5"/>
        <color theme="1"/>
        <rFont val="Cambria"/>
        <family val="1"/>
        <charset val="238"/>
      </rPr>
      <t>B</t>
    </r>
    <r>
      <rPr>
        <b/>
        <sz val="10.5"/>
        <color theme="1"/>
        <rFont val="Cambria"/>
        <family val="1"/>
        <charset val="238"/>
      </rPr>
      <t>ystré II</t>
    </r>
  </si>
  <si>
    <t xml:space="preserve"> 27.</t>
  </si>
  <si>
    <t>Batizovce IV.</t>
  </si>
  <si>
    <t>Batizovce III.</t>
  </si>
  <si>
    <t>Vikartovce IV.</t>
  </si>
  <si>
    <t>27.</t>
  </si>
  <si>
    <t>SÚŤAŽ  5 - členných KOLEKTÍVOV MLADÝCH HASIČOV - BATIZOVCE</t>
  </si>
  <si>
    <t>o "Putovný pohár DHZ Batizovce".</t>
  </si>
  <si>
    <t>PREHĽAD VÍŤAZOV</t>
  </si>
  <si>
    <t>Rok</t>
  </si>
  <si>
    <t>Roč</t>
  </si>
  <si>
    <t>KMH - kat.chlapci</t>
  </si>
  <si>
    <t xml:space="preserve">počet </t>
  </si>
  <si>
    <t>KMH - kat.dievčatá</t>
  </si>
  <si>
    <t>Spolu</t>
  </si>
  <si>
    <t>kat.chlapci</t>
  </si>
  <si>
    <t>kat.dievčatá</t>
  </si>
  <si>
    <t>ník</t>
  </si>
  <si>
    <t>druž.</t>
  </si>
  <si>
    <t>Gerlachov</t>
  </si>
  <si>
    <t>Spišský Štiavnik I.</t>
  </si>
  <si>
    <t>Šuňava</t>
  </si>
  <si>
    <t>Hôrka I.</t>
  </si>
  <si>
    <t>DHZ ZŠ Šuňava</t>
  </si>
  <si>
    <t>DHZ Šuňava I.</t>
  </si>
  <si>
    <t>DHZ Šuňava</t>
  </si>
  <si>
    <t>Slovenská Ves I.</t>
  </si>
  <si>
    <t>DHZ ZŠ Šuňava I.</t>
  </si>
  <si>
    <t>Gerlachov I.</t>
  </si>
  <si>
    <t>DHZ Vikartovce I.</t>
  </si>
  <si>
    <t>DHZ ZŠ Šuňava II.</t>
  </si>
  <si>
    <t>DHZ Spišské Bystré I.</t>
  </si>
  <si>
    <t>DHZ ZŠ Šuňava V.</t>
  </si>
  <si>
    <t>DHZ ZŠ ŠuňavaII.</t>
  </si>
  <si>
    <t>Šuňava I.</t>
  </si>
  <si>
    <t>Dievčatá sú vyhodnocované zvlášť od roku 2005</t>
  </si>
  <si>
    <t xml:space="preserve">  V   1. - 4. ročníku   sa  súťažilo  o  "O POHÁR EKOPROJEKTU , s.r.o., BATIZOVCE",</t>
  </si>
  <si>
    <t xml:space="preserve">   v  5. a 6. ročníku sa súťažilo  " O POHÁR  VESA , s.r.o., BATIZOVCE " </t>
  </si>
  <si>
    <t>PODTATRANSKÁ OLYMPIÁDA MLADÝCH HASIČOV 2026  - 24. ROČNÍK - 5. súťaž</t>
  </si>
  <si>
    <t xml:space="preserve"> Filip Surik - Spišský Štiavnik II</t>
  </si>
  <si>
    <t xml:space="preserve"> Gréta Felberová - Hôrka I</t>
  </si>
  <si>
    <t xml:space="preserve"> zásah ruč.striekačkou</t>
  </si>
  <si>
    <t xml:space="preserve"> zásah ruč. striekačkou</t>
  </si>
  <si>
    <t>Súťaž 3-členných družstiev prípravky mladých hasičov O pohár starostu obce Batizovce - 4. ročník</t>
  </si>
  <si>
    <t>Súťaž 5-členných družstiev mladých hasičov O putovný pohár DHZ - 24. ročník</t>
  </si>
  <si>
    <t xml:space="preserve"> DHZ</t>
  </si>
  <si>
    <t>Najmladší súťažiaci</t>
  </si>
  <si>
    <t>Martin Škovira - Štrba III</t>
  </si>
  <si>
    <t xml:space="preserve"> Lenka Kaprálová - Lučivná II  - chlapci</t>
  </si>
  <si>
    <t>V rokoch 2020 a 2021 sa súťaž nekonala z dôvodu Covid 19</t>
  </si>
  <si>
    <t>PODTATRANSKÁ OLYMPIÁDA MLADÝCH HASIČOV 2026  - 22. ROČNÍK - 5. súťaž</t>
  </si>
  <si>
    <t xml:space="preserve"> Súťažprípravky mladých hasičov  O POHÁR STAROSTU OBCE BATIZOVCE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</si>
</sst>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\ 0.0"/>
  </numFmts>
  <fonts count="78">
    <font>
      <sz val="10"/>
      <color theme="1"/>
      <name val="Liberation Sans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theme="1"/>
      <name val="Liberation Sans"/>
      <charset val="238"/>
    </font>
    <font>
      <b/>
      <sz val="18"/>
      <color theme="1"/>
      <name val="Liberation Sans"/>
      <charset val="238"/>
    </font>
    <font>
      <b/>
      <sz val="12"/>
      <color theme="1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b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0"/>
      <color theme="1"/>
      <name val="Arial1"/>
      <charset val="238"/>
    </font>
    <font>
      <b/>
      <sz val="8"/>
      <color theme="1"/>
      <name val="Cambria"/>
      <family val="1"/>
      <charset val="238"/>
    </font>
    <font>
      <b/>
      <sz val="10.5"/>
      <color theme="1"/>
      <name val="Cambria"/>
      <family val="1"/>
      <charset val="238"/>
    </font>
    <font>
      <sz val="10.5"/>
      <color theme="1"/>
      <name val="Cambria"/>
      <family val="1"/>
      <charset val="238"/>
    </font>
    <font>
      <sz val="10.5"/>
      <color theme="1"/>
      <name val="Arial"/>
      <family val="2"/>
      <charset val="238"/>
    </font>
    <font>
      <b/>
      <sz val="10.5"/>
      <color rgb="FF333399"/>
      <name val="Cambria"/>
      <family val="1"/>
      <charset val="238"/>
    </font>
    <font>
      <b/>
      <sz val="10.5"/>
      <color rgb="FF008000"/>
      <name val="Cambria"/>
      <family val="1"/>
      <charset val="238"/>
    </font>
    <font>
      <b/>
      <sz val="10.5"/>
      <color rgb="FFFF6600"/>
      <name val="Cambria"/>
      <family val="1"/>
      <charset val="238"/>
    </font>
    <font>
      <b/>
      <sz val="10.5"/>
      <color rgb="FFFF0000"/>
      <name val="Cambria"/>
      <family val="1"/>
      <charset val="238"/>
    </font>
    <font>
      <sz val="10"/>
      <color theme="1"/>
      <name val="Cambria"/>
      <family val="1"/>
      <charset val="238"/>
    </font>
    <font>
      <sz val="10"/>
      <color theme="1"/>
      <name val="Arial"/>
      <family val="2"/>
      <charset val="238"/>
    </font>
    <font>
      <b/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name val="Arial CE"/>
      <charset val="238"/>
    </font>
    <font>
      <b/>
      <sz val="10"/>
      <color indexed="10"/>
      <name val="Arial CE"/>
      <charset val="238"/>
    </font>
    <font>
      <b/>
      <sz val="10"/>
      <color indexed="17"/>
      <name val="Arial CE"/>
      <charset val="238"/>
    </font>
    <font>
      <sz val="10.5"/>
      <color theme="9" tint="-0.249977111117893"/>
      <name val="Cambria"/>
      <family val="1"/>
      <charset val="238"/>
    </font>
    <font>
      <sz val="10"/>
      <color theme="9" tint="-0.249977111117893"/>
      <name val="Cambria"/>
      <family val="1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2"/>
      <color indexed="10"/>
      <name val="Arial CE"/>
      <charset val="238"/>
    </font>
    <font>
      <b/>
      <sz val="16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color rgb="FFFF0000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color indexed="10"/>
      <name val="Calibri"/>
      <family val="2"/>
      <charset val="238"/>
    </font>
    <font>
      <b/>
      <sz val="11"/>
      <name val="Cambria"/>
      <family val="1"/>
      <charset val="238"/>
    </font>
    <font>
      <b/>
      <sz val="10"/>
      <color indexed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FF0000"/>
      <name val="Arial CE"/>
      <charset val="238"/>
    </font>
    <font>
      <b/>
      <sz val="12"/>
      <color rgb="FFFF0000"/>
      <name val="Arial CE"/>
      <charset val="238"/>
    </font>
    <font>
      <b/>
      <sz val="10"/>
      <color theme="1"/>
      <name val="Arial CE"/>
      <charset val="238"/>
    </font>
    <font>
      <b/>
      <sz val="12"/>
      <color theme="1"/>
      <name val="Arial CE1"/>
      <charset val="238"/>
    </font>
    <font>
      <b/>
      <sz val="8"/>
      <color theme="1"/>
      <name val="Arial CE"/>
      <charset val="238"/>
    </font>
    <font>
      <b/>
      <sz val="10"/>
      <color rgb="FFFF0000"/>
      <name val="Calibri"/>
      <family val="2"/>
      <charset val="238"/>
    </font>
    <font>
      <b/>
      <sz val="10"/>
      <color rgb="FFFF0000"/>
      <name val="Arial CE1"/>
      <charset val="238"/>
    </font>
    <font>
      <b/>
      <sz val="11"/>
      <color theme="1"/>
      <name val="Cambria"/>
      <family val="1"/>
      <charset val="238"/>
    </font>
    <font>
      <b/>
      <sz val="10"/>
      <color theme="1"/>
      <name val="Arial CE1"/>
      <charset val="238"/>
    </font>
    <font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10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sz val="10.5"/>
      <color theme="1"/>
      <name val="Arial1"/>
      <charset val="238"/>
    </font>
    <font>
      <b/>
      <sz val="10"/>
      <color theme="1"/>
      <name val="Arial"/>
      <family val="2"/>
      <charset val="238"/>
    </font>
    <font>
      <b/>
      <sz val="12"/>
      <color rgb="FF0070C0"/>
      <name val="Arial CE"/>
      <family val="2"/>
      <charset val="238"/>
    </font>
    <font>
      <b/>
      <sz val="11"/>
      <color indexed="10"/>
      <name val="Arial CE"/>
      <charset val="238"/>
    </font>
    <font>
      <b/>
      <sz val="11"/>
      <name val="Arial CE"/>
      <family val="2"/>
      <charset val="238"/>
    </font>
    <font>
      <b/>
      <sz val="11"/>
      <color theme="1"/>
      <name val="Liberation Sans"/>
      <charset val="238"/>
    </font>
    <font>
      <b/>
      <sz val="10"/>
      <color theme="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DE59"/>
        <bgColor rgb="FFFFDE59"/>
      </patternFill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rgb="FFC0C0C0"/>
      </patternFill>
    </fill>
    <fill>
      <patternFill patternType="solid">
        <fgColor theme="2"/>
        <bgColor rgb="FFDEE6EF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</fills>
  <borders count="13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6">
    <xf numFmtId="0" fontId="0" fillId="0" borderId="0"/>
    <xf numFmtId="0" fontId="3" fillId="0" borderId="0" applyNumberFormat="0" applyFill="0" applyBorder="0" applyProtection="0"/>
    <xf numFmtId="0" fontId="4" fillId="2" borderId="0" applyNumberFormat="0" applyBorder="0" applyProtection="0"/>
    <xf numFmtId="0" fontId="4" fillId="3" borderId="0" applyNumberFormat="0" applyBorder="0" applyProtection="0"/>
    <xf numFmtId="0" fontId="3" fillId="4" borderId="0" applyNumberFormat="0" applyBorder="0" applyProtection="0"/>
    <xf numFmtId="0" fontId="5" fillId="5" borderId="0" applyNumberFormat="0" applyBorder="0" applyProtection="0"/>
    <xf numFmtId="0" fontId="2" fillId="0" borderId="0" applyNumberFormat="0" applyFont="0" applyFill="0" applyBorder="0" applyAlignment="0" applyProtection="0"/>
    <xf numFmtId="0" fontId="4" fillId="6" borderId="0" applyNumberFormat="0" applyBorder="0" applyProtection="0"/>
    <xf numFmtId="0" fontId="6" fillId="0" borderId="0" applyNumberFormat="0" applyFill="0" applyBorder="0" applyProtection="0"/>
    <xf numFmtId="0" fontId="7" fillId="7" borderId="0" applyNumberFormat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Fill="0" applyBorder="0" applyProtection="0"/>
    <xf numFmtId="0" fontId="2" fillId="0" borderId="0" applyNumberFormat="0" applyFont="0" applyFill="0" applyBorder="0" applyProtection="0"/>
    <xf numFmtId="0" fontId="2" fillId="0" borderId="0" applyNumberFormat="0" applyFont="0" applyFill="0" applyBorder="0" applyProtection="0"/>
    <xf numFmtId="0" fontId="5" fillId="0" borderId="0" applyNumberFormat="0" applyFill="0" applyBorder="0" applyProtection="0"/>
    <xf numFmtId="0" fontId="1" fillId="0" borderId="0"/>
    <xf numFmtId="0" fontId="39" fillId="0" borderId="0"/>
    <xf numFmtId="0" fontId="38" fillId="0" borderId="0"/>
    <xf numFmtId="0" fontId="40" fillId="0" borderId="0"/>
    <xf numFmtId="0" fontId="53" fillId="0" borderId="0"/>
    <xf numFmtId="0" fontId="39" fillId="0" borderId="0"/>
  </cellStyleXfs>
  <cellXfs count="420">
    <xf numFmtId="0" fontId="0" fillId="0" borderId="0" xfId="0"/>
    <xf numFmtId="0" fontId="21" fillId="0" borderId="2" xfId="6" applyFont="1" applyBorder="1" applyAlignment="1">
      <alignment horizontal="center" vertical="center"/>
    </xf>
    <xf numFmtId="1" fontId="20" fillId="0" borderId="2" xfId="6" applyNumberFormat="1" applyFont="1" applyFill="1" applyBorder="1" applyAlignment="1">
      <alignment horizontal="center" vertical="center"/>
    </xf>
    <xf numFmtId="0" fontId="27" fillId="0" borderId="2" xfId="6" applyFont="1" applyBorder="1" applyAlignment="1">
      <alignment horizontal="center" vertical="center"/>
    </xf>
    <xf numFmtId="1" fontId="26" fillId="0" borderId="2" xfId="6" applyNumberFormat="1" applyFont="1" applyFill="1" applyBorder="1" applyAlignment="1">
      <alignment horizontal="center" vertical="center"/>
    </xf>
    <xf numFmtId="1" fontId="26" fillId="0" borderId="2" xfId="6" applyNumberFormat="1" applyFont="1" applyBorder="1" applyAlignment="1">
      <alignment horizontal="center" vertical="center"/>
    </xf>
    <xf numFmtId="0" fontId="30" fillId="11" borderId="18" xfId="0" applyFont="1" applyFill="1" applyBorder="1" applyAlignment="1">
      <alignment horizontal="center"/>
    </xf>
    <xf numFmtId="164" fontId="30" fillId="0" borderId="6" xfId="0" applyNumberFormat="1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164" fontId="30" fillId="0" borderId="8" xfId="0" applyNumberFormat="1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165" fontId="31" fillId="0" borderId="5" xfId="0" applyNumberFormat="1" applyFont="1" applyBorder="1" applyAlignment="1">
      <alignment horizontal="center"/>
    </xf>
    <xf numFmtId="0" fontId="30" fillId="11" borderId="19" xfId="0" applyFont="1" applyFill="1" applyBorder="1" applyAlignment="1">
      <alignment horizontal="center"/>
    </xf>
    <xf numFmtId="0" fontId="30" fillId="11" borderId="20" xfId="0" applyFont="1" applyFill="1" applyBorder="1" applyAlignment="1">
      <alignment horizontal="center"/>
    </xf>
    <xf numFmtId="164" fontId="30" fillId="0" borderId="22" xfId="0" applyNumberFormat="1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164" fontId="30" fillId="0" borderId="24" xfId="0" applyNumberFormat="1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165" fontId="31" fillId="0" borderId="21" xfId="0" applyNumberFormat="1" applyFont="1" applyBorder="1" applyAlignment="1">
      <alignment horizontal="center"/>
    </xf>
    <xf numFmtId="0" fontId="33" fillId="11" borderId="18" xfId="0" applyFont="1" applyFill="1" applyBorder="1" applyAlignment="1">
      <alignment horizontal="center"/>
    </xf>
    <xf numFmtId="164" fontId="33" fillId="0" borderId="6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165" fontId="35" fillId="0" borderId="5" xfId="0" applyNumberFormat="1" applyFont="1" applyBorder="1" applyAlignment="1">
      <alignment horizontal="center"/>
    </xf>
    <xf numFmtId="0" fontId="33" fillId="11" borderId="20" xfId="0" applyFont="1" applyFill="1" applyBorder="1" applyAlignment="1">
      <alignment horizontal="center"/>
    </xf>
    <xf numFmtId="164" fontId="33" fillId="0" borderId="31" xfId="0" applyNumberFormat="1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164" fontId="33" fillId="0" borderId="24" xfId="0" applyNumberFormat="1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165" fontId="35" fillId="0" borderId="33" xfId="0" applyNumberFormat="1" applyFont="1" applyBorder="1" applyAlignment="1">
      <alignment horizontal="center"/>
    </xf>
    <xf numFmtId="0" fontId="33" fillId="11" borderId="34" xfId="0" applyFont="1" applyFill="1" applyBorder="1" applyAlignment="1">
      <alignment horizontal="center"/>
    </xf>
    <xf numFmtId="0" fontId="33" fillId="11" borderId="19" xfId="0" applyFont="1" applyFill="1" applyBorder="1" applyAlignment="1">
      <alignment horizontal="center"/>
    </xf>
    <xf numFmtId="0" fontId="33" fillId="0" borderId="27" xfId="0" applyFont="1" applyBorder="1" applyAlignment="1">
      <alignment horizontal="center"/>
    </xf>
    <xf numFmtId="164" fontId="33" fillId="0" borderId="26" xfId="0" applyNumberFormat="1" applyFont="1" applyBorder="1" applyAlignment="1">
      <alignment horizontal="center"/>
    </xf>
    <xf numFmtId="0" fontId="33" fillId="0" borderId="25" xfId="0" applyFont="1" applyBorder="1" applyAlignment="1">
      <alignment horizontal="center"/>
    </xf>
    <xf numFmtId="164" fontId="33" fillId="0" borderId="22" xfId="0" applyNumberFormat="1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165" fontId="35" fillId="0" borderId="21" xfId="0" applyNumberFormat="1" applyFont="1" applyBorder="1" applyAlignment="1">
      <alignment horizontal="center"/>
    </xf>
    <xf numFmtId="164" fontId="34" fillId="11" borderId="18" xfId="0" applyNumberFormat="1" applyFont="1" applyFill="1" applyBorder="1" applyAlignment="1">
      <alignment horizontal="center"/>
    </xf>
    <xf numFmtId="164" fontId="34" fillId="11" borderId="20" xfId="0" applyNumberFormat="1" applyFont="1" applyFill="1" applyBorder="1" applyAlignment="1">
      <alignment horizontal="center"/>
    </xf>
    <xf numFmtId="0" fontId="19" fillId="0" borderId="49" xfId="6" applyFont="1" applyBorder="1" applyAlignment="1">
      <alignment horizontal="center" vertical="center"/>
    </xf>
    <xf numFmtId="2" fontId="20" fillId="0" borderId="49" xfId="6" applyNumberFormat="1" applyFont="1" applyFill="1" applyBorder="1" applyAlignment="1">
      <alignment horizontal="center" vertical="center"/>
    </xf>
    <xf numFmtId="2" fontId="20" fillId="0" borderId="40" xfId="6" applyNumberFormat="1" applyFont="1" applyFill="1" applyBorder="1" applyAlignment="1">
      <alignment horizontal="center" vertical="center"/>
    </xf>
    <xf numFmtId="164" fontId="22" fillId="0" borderId="41" xfId="6" applyNumberFormat="1" applyFont="1" applyFill="1" applyBorder="1" applyAlignment="1">
      <alignment horizontal="center" vertical="center"/>
    </xf>
    <xf numFmtId="164" fontId="23" fillId="0" borderId="46" xfId="6" applyNumberFormat="1" applyFont="1" applyFill="1" applyBorder="1" applyAlignment="1">
      <alignment horizontal="center" vertical="center"/>
    </xf>
    <xf numFmtId="164" fontId="24" fillId="0" borderId="41" xfId="6" applyNumberFormat="1" applyFont="1" applyBorder="1" applyAlignment="1">
      <alignment horizontal="center" vertical="center"/>
    </xf>
    <xf numFmtId="164" fontId="36" fillId="0" borderId="49" xfId="6" applyNumberFormat="1" applyFont="1" applyBorder="1" applyAlignment="1">
      <alignment horizontal="center" vertical="center"/>
    </xf>
    <xf numFmtId="0" fontId="19" fillId="0" borderId="48" xfId="6" applyFont="1" applyBorder="1" applyAlignment="1">
      <alignment horizontal="center" vertical="center"/>
    </xf>
    <xf numFmtId="0" fontId="21" fillId="0" borderId="38" xfId="6" applyFont="1" applyBorder="1" applyAlignment="1">
      <alignment horizontal="center" vertical="center"/>
    </xf>
    <xf numFmtId="164" fontId="22" fillId="0" borderId="39" xfId="6" applyNumberFormat="1" applyFont="1" applyFill="1" applyBorder="1" applyAlignment="1">
      <alignment horizontal="center" vertical="center"/>
    </xf>
    <xf numFmtId="164" fontId="23" fillId="0" borderId="45" xfId="6" applyNumberFormat="1" applyFont="1" applyFill="1" applyBorder="1" applyAlignment="1">
      <alignment horizontal="center" vertical="center"/>
    </xf>
    <xf numFmtId="164" fontId="36" fillId="0" borderId="48" xfId="6" applyNumberFormat="1" applyFont="1" applyBorder="1" applyAlignment="1">
      <alignment horizontal="center" vertical="center"/>
    </xf>
    <xf numFmtId="0" fontId="15" fillId="0" borderId="49" xfId="6" applyFont="1" applyBorder="1" applyAlignment="1">
      <alignment horizontal="center" vertical="center"/>
    </xf>
    <xf numFmtId="2" fontId="26" fillId="0" borderId="49" xfId="6" applyNumberFormat="1" applyFont="1" applyFill="1" applyBorder="1" applyAlignment="1">
      <alignment horizontal="center" vertical="center"/>
    </xf>
    <xf numFmtId="2" fontId="26" fillId="0" borderId="49" xfId="6" applyNumberFormat="1" applyFont="1" applyBorder="1" applyAlignment="1">
      <alignment horizontal="center" vertical="center"/>
    </xf>
    <xf numFmtId="2" fontId="26" fillId="0" borderId="40" xfId="6" applyNumberFormat="1" applyFont="1" applyFill="1" applyBorder="1" applyAlignment="1">
      <alignment horizontal="center" vertical="center"/>
    </xf>
    <xf numFmtId="2" fontId="26" fillId="0" borderId="40" xfId="6" applyNumberFormat="1" applyFont="1" applyBorder="1" applyAlignment="1">
      <alignment horizontal="center" vertical="center"/>
    </xf>
    <xf numFmtId="1" fontId="26" fillId="0" borderId="61" xfId="6" applyNumberFormat="1" applyFont="1" applyFill="1" applyBorder="1" applyAlignment="1">
      <alignment horizontal="center" vertical="center"/>
    </xf>
    <xf numFmtId="1" fontId="26" fillId="0" borderId="61" xfId="6" applyNumberFormat="1" applyFont="1" applyBorder="1" applyAlignment="1">
      <alignment horizontal="center" vertical="center"/>
    </xf>
    <xf numFmtId="164" fontId="37" fillId="0" borderId="61" xfId="6" applyNumberFormat="1" applyFont="1" applyBorder="1" applyAlignment="1">
      <alignment horizontal="center" vertical="center"/>
    </xf>
    <xf numFmtId="0" fontId="16" fillId="14" borderId="62" xfId="6" applyFont="1" applyFill="1" applyBorder="1" applyAlignment="1">
      <alignment horizontal="center"/>
    </xf>
    <xf numFmtId="0" fontId="18" fillId="14" borderId="42" xfId="6" applyFont="1" applyFill="1" applyBorder="1" applyAlignment="1">
      <alignment horizontal="center" vertical="center"/>
    </xf>
    <xf numFmtId="0" fontId="18" fillId="14" borderId="43" xfId="6" applyFont="1" applyFill="1" applyBorder="1" applyAlignment="1">
      <alignment horizontal="center" vertical="center" wrapText="1"/>
    </xf>
    <xf numFmtId="0" fontId="18" fillId="14" borderId="44" xfId="6" applyFont="1" applyFill="1" applyBorder="1" applyAlignment="1">
      <alignment horizontal="center" vertical="center"/>
    </xf>
    <xf numFmtId="0" fontId="18" fillId="14" borderId="50" xfId="6" applyFont="1" applyFill="1" applyBorder="1" applyAlignment="1">
      <alignment horizontal="center" vertical="center"/>
    </xf>
    <xf numFmtId="0" fontId="18" fillId="14" borderId="47" xfId="6" applyFont="1" applyFill="1" applyBorder="1" applyAlignment="1">
      <alignment horizontal="center" vertical="center"/>
    </xf>
    <xf numFmtId="0" fontId="18" fillId="14" borderId="57" xfId="6" applyFont="1" applyFill="1" applyBorder="1" applyAlignment="1">
      <alignment horizontal="center" vertical="center"/>
    </xf>
    <xf numFmtId="0" fontId="19" fillId="14" borderId="54" xfId="6" applyFont="1" applyFill="1" applyBorder="1" applyAlignment="1">
      <alignment horizontal="center" vertical="center"/>
    </xf>
    <xf numFmtId="0" fontId="19" fillId="14" borderId="55" xfId="6" applyFont="1" applyFill="1" applyBorder="1" applyAlignment="1">
      <alignment horizontal="center" vertical="center"/>
    </xf>
    <xf numFmtId="0" fontId="15" fillId="14" borderId="55" xfId="6" applyFont="1" applyFill="1" applyBorder="1" applyAlignment="1">
      <alignment horizontal="center" vertical="center"/>
    </xf>
    <xf numFmtId="164" fontId="24" fillId="0" borderId="45" xfId="6" applyNumberFormat="1" applyFont="1" applyBorder="1" applyAlignment="1">
      <alignment horizontal="center" vertical="center"/>
    </xf>
    <xf numFmtId="164" fontId="24" fillId="0" borderId="46" xfId="6" applyNumberFormat="1" applyFont="1" applyBorder="1" applyAlignment="1">
      <alignment horizontal="center" vertical="center"/>
    </xf>
    <xf numFmtId="0" fontId="18" fillId="14" borderId="68" xfId="6" applyFont="1" applyFill="1" applyBorder="1" applyAlignment="1">
      <alignment horizontal="center" vertical="center"/>
    </xf>
    <xf numFmtId="1" fontId="20" fillId="0" borderId="19" xfId="6" applyNumberFormat="1" applyFont="1" applyFill="1" applyBorder="1" applyAlignment="1">
      <alignment horizontal="center" vertical="center"/>
    </xf>
    <xf numFmtId="1" fontId="20" fillId="0" borderId="65" xfId="6" applyNumberFormat="1" applyFont="1" applyFill="1" applyBorder="1" applyAlignment="1">
      <alignment horizontal="center" vertical="center"/>
    </xf>
    <xf numFmtId="1" fontId="20" fillId="0" borderId="55" xfId="6" applyNumberFormat="1" applyFont="1" applyFill="1" applyBorder="1" applyAlignment="1">
      <alignment horizontal="center" vertical="center"/>
    </xf>
    <xf numFmtId="164" fontId="25" fillId="13" borderId="58" xfId="6" applyNumberFormat="1" applyFont="1" applyFill="1" applyBorder="1" applyAlignment="1">
      <alignment horizontal="center" vertical="center"/>
    </xf>
    <xf numFmtId="164" fontId="25" fillId="13" borderId="59" xfId="6" applyNumberFormat="1" applyFont="1" applyFill="1" applyBorder="1" applyAlignment="1">
      <alignment horizontal="center" vertical="center"/>
    </xf>
    <xf numFmtId="164" fontId="25" fillId="13" borderId="55" xfId="6" applyNumberFormat="1" applyFont="1" applyFill="1" applyBorder="1" applyAlignment="1">
      <alignment horizontal="center" vertical="center"/>
    </xf>
    <xf numFmtId="2" fontId="20" fillId="0" borderId="37" xfId="6" applyNumberFormat="1" applyFont="1" applyBorder="1" applyAlignment="1">
      <alignment horizontal="center" vertical="center"/>
    </xf>
    <xf numFmtId="2" fontId="20" fillId="0" borderId="48" xfId="6" applyNumberFormat="1" applyFont="1" applyBorder="1" applyAlignment="1">
      <alignment horizontal="center" vertical="center"/>
    </xf>
    <xf numFmtId="1" fontId="20" fillId="0" borderId="38" xfId="6" applyNumberFormat="1" applyFont="1" applyBorder="1" applyAlignment="1">
      <alignment horizontal="center" vertical="center"/>
    </xf>
    <xf numFmtId="1" fontId="20" fillId="0" borderId="18" xfId="6" applyNumberFormat="1" applyFont="1" applyBorder="1" applyAlignment="1">
      <alignment horizontal="center" vertical="center"/>
    </xf>
    <xf numFmtId="0" fontId="15" fillId="0" borderId="69" xfId="6" applyFont="1" applyFill="1" applyBorder="1" applyAlignment="1">
      <alignment vertical="center"/>
    </xf>
    <xf numFmtId="164" fontId="33" fillId="0" borderId="8" xfId="0" applyNumberFormat="1" applyFont="1" applyBorder="1" applyAlignment="1">
      <alignment horizontal="center"/>
    </xf>
    <xf numFmtId="0" fontId="30" fillId="11" borderId="34" xfId="0" applyFont="1" applyFill="1" applyBorder="1" applyAlignment="1">
      <alignment horizontal="center"/>
    </xf>
    <xf numFmtId="164" fontId="30" fillId="0" borderId="26" xfId="0" applyNumberFormat="1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164" fontId="30" fillId="0" borderId="28" xfId="0" applyNumberFormat="1" applyFont="1" applyBorder="1" applyAlignment="1">
      <alignment horizontal="center"/>
    </xf>
    <xf numFmtId="0" fontId="30" fillId="0" borderId="34" xfId="0" applyFont="1" applyBorder="1" applyAlignment="1">
      <alignment horizontal="center"/>
    </xf>
    <xf numFmtId="164" fontId="34" fillId="11" borderId="17" xfId="0" applyNumberFormat="1" applyFont="1" applyFill="1" applyBorder="1" applyAlignment="1">
      <alignment horizontal="center"/>
    </xf>
    <xf numFmtId="165" fontId="31" fillId="0" borderId="25" xfId="0" applyNumberFormat="1" applyFont="1" applyBorder="1" applyAlignment="1">
      <alignment horizontal="center"/>
    </xf>
    <xf numFmtId="0" fontId="30" fillId="11" borderId="74" xfId="0" applyFont="1" applyFill="1" applyBorder="1" applyAlignment="1">
      <alignment horizontal="center"/>
    </xf>
    <xf numFmtId="0" fontId="33" fillId="11" borderId="74" xfId="0" applyFont="1" applyFill="1" applyBorder="1" applyAlignment="1">
      <alignment horizontal="center"/>
    </xf>
    <xf numFmtId="164" fontId="33" fillId="0" borderId="13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164" fontId="30" fillId="0" borderId="15" xfId="0" applyNumberFormat="1" applyFont="1" applyBorder="1" applyAlignment="1">
      <alignment horizontal="center"/>
    </xf>
    <xf numFmtId="164" fontId="33" fillId="0" borderId="15" xfId="0" applyNumberFormat="1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164" fontId="34" fillId="11" borderId="11" xfId="0" applyNumberFormat="1" applyFont="1" applyFill="1" applyBorder="1" applyAlignment="1">
      <alignment horizontal="center"/>
    </xf>
    <xf numFmtId="165" fontId="35" fillId="0" borderId="12" xfId="0" applyNumberFormat="1" applyFont="1" applyBorder="1" applyAlignment="1">
      <alignment horizontal="center"/>
    </xf>
    <xf numFmtId="0" fontId="19" fillId="14" borderId="76" xfId="6" applyFont="1" applyFill="1" applyBorder="1" applyAlignment="1">
      <alignment horizontal="center" vertical="center"/>
    </xf>
    <xf numFmtId="0" fontId="19" fillId="0" borderId="77" xfId="6" applyFont="1" applyBorder="1" applyAlignment="1">
      <alignment horizontal="center" vertical="center"/>
    </xf>
    <xf numFmtId="2" fontId="20" fillId="0" borderId="79" xfId="6" applyNumberFormat="1" applyFont="1" applyFill="1" applyBorder="1" applyAlignment="1">
      <alignment horizontal="center" vertical="center"/>
    </xf>
    <xf numFmtId="0" fontId="21" fillId="0" borderId="80" xfId="6" applyFont="1" applyBorder="1" applyAlignment="1">
      <alignment horizontal="center" vertical="center"/>
    </xf>
    <xf numFmtId="164" fontId="22" fillId="0" borderId="81" xfId="6" applyNumberFormat="1" applyFont="1" applyFill="1" applyBorder="1" applyAlignment="1">
      <alignment horizontal="center" vertical="center"/>
    </xf>
    <xf numFmtId="2" fontId="20" fillId="0" borderId="77" xfId="6" applyNumberFormat="1" applyFont="1" applyFill="1" applyBorder="1" applyAlignment="1">
      <alignment horizontal="center" vertical="center"/>
    </xf>
    <xf numFmtId="1" fontId="20" fillId="0" borderId="80" xfId="6" applyNumberFormat="1" applyFont="1" applyFill="1" applyBorder="1" applyAlignment="1">
      <alignment horizontal="center" vertical="center"/>
    </xf>
    <xf numFmtId="164" fontId="23" fillId="0" borderId="78" xfId="6" applyNumberFormat="1" applyFont="1" applyFill="1" applyBorder="1" applyAlignment="1">
      <alignment horizontal="center" vertical="center"/>
    </xf>
    <xf numFmtId="164" fontId="24" fillId="0" borderId="78" xfId="6" applyNumberFormat="1" applyFont="1" applyBorder="1" applyAlignment="1">
      <alignment horizontal="center" vertical="center"/>
    </xf>
    <xf numFmtId="1" fontId="20" fillId="0" borderId="76" xfId="6" applyNumberFormat="1" applyFont="1" applyFill="1" applyBorder="1" applyAlignment="1">
      <alignment horizontal="center" vertical="center"/>
    </xf>
    <xf numFmtId="164" fontId="25" fillId="13" borderId="82" xfId="6" applyNumberFormat="1" applyFont="1" applyFill="1" applyBorder="1" applyAlignment="1">
      <alignment horizontal="center" vertical="center"/>
    </xf>
    <xf numFmtId="164" fontId="36" fillId="0" borderId="77" xfId="6" applyNumberFormat="1" applyFont="1" applyBorder="1" applyAlignment="1">
      <alignment horizontal="center" vertical="center"/>
    </xf>
    <xf numFmtId="0" fontId="15" fillId="14" borderId="54" xfId="6" applyFont="1" applyFill="1" applyBorder="1" applyAlignment="1">
      <alignment horizontal="center" vertical="center"/>
    </xf>
    <xf numFmtId="0" fontId="15" fillId="0" borderId="48" xfId="6" applyFont="1" applyBorder="1" applyAlignment="1">
      <alignment horizontal="center" vertical="center"/>
    </xf>
    <xf numFmtId="2" fontId="26" fillId="0" borderId="37" xfId="6" applyNumberFormat="1" applyFont="1" applyFill="1" applyBorder="1" applyAlignment="1">
      <alignment horizontal="center" vertical="center"/>
    </xf>
    <xf numFmtId="0" fontId="27" fillId="0" borderId="38" xfId="6" applyFont="1" applyBorder="1" applyAlignment="1">
      <alignment horizontal="center" vertical="center"/>
    </xf>
    <xf numFmtId="2" fontId="26" fillId="0" borderId="48" xfId="6" applyNumberFormat="1" applyFont="1" applyFill="1" applyBorder="1" applyAlignment="1">
      <alignment horizontal="center" vertical="center"/>
    </xf>
    <xf numFmtId="1" fontId="26" fillId="0" borderId="38" xfId="6" applyNumberFormat="1" applyFont="1" applyFill="1" applyBorder="1" applyAlignment="1">
      <alignment horizontal="center" vertical="center"/>
    </xf>
    <xf numFmtId="164" fontId="24" fillId="0" borderId="39" xfId="6" applyNumberFormat="1" applyFont="1" applyBorder="1" applyAlignment="1">
      <alignment horizontal="center" vertical="center"/>
    </xf>
    <xf numFmtId="1" fontId="26" fillId="0" borderId="62" xfId="6" applyNumberFormat="1" applyFont="1" applyFill="1" applyBorder="1" applyAlignment="1">
      <alignment horizontal="center" vertical="center"/>
    </xf>
    <xf numFmtId="164" fontId="25" fillId="13" borderId="54" xfId="6" applyNumberFormat="1" applyFont="1" applyFill="1" applyBorder="1" applyAlignment="1">
      <alignment horizontal="center" vertical="center"/>
    </xf>
    <xf numFmtId="164" fontId="37" fillId="0" borderId="62" xfId="6" applyNumberFormat="1" applyFont="1" applyBorder="1" applyAlignment="1">
      <alignment horizontal="center" vertical="center"/>
    </xf>
    <xf numFmtId="0" fontId="15" fillId="14" borderId="56" xfId="6" applyFont="1" applyFill="1" applyBorder="1" applyAlignment="1">
      <alignment horizontal="center" vertical="center"/>
    </xf>
    <xf numFmtId="0" fontId="15" fillId="0" borderId="50" xfId="6" applyFont="1" applyBorder="1" applyAlignment="1">
      <alignment horizontal="center" vertical="center"/>
    </xf>
    <xf numFmtId="2" fontId="26" fillId="0" borderId="42" xfId="6" applyNumberFormat="1" applyFont="1" applyFill="1" applyBorder="1" applyAlignment="1">
      <alignment horizontal="center" vertical="center"/>
    </xf>
    <xf numFmtId="0" fontId="27" fillId="0" borderId="43" xfId="6" applyFont="1" applyBorder="1" applyAlignment="1">
      <alignment horizontal="center" vertical="center"/>
    </xf>
    <xf numFmtId="164" fontId="22" fillId="0" borderId="44" xfId="6" applyNumberFormat="1" applyFont="1" applyFill="1" applyBorder="1" applyAlignment="1">
      <alignment horizontal="center" vertical="center"/>
    </xf>
    <xf numFmtId="2" fontId="26" fillId="0" borderId="50" xfId="6" applyNumberFormat="1" applyFont="1" applyFill="1" applyBorder="1" applyAlignment="1">
      <alignment horizontal="center" vertical="center"/>
    </xf>
    <xf numFmtId="1" fontId="26" fillId="0" borderId="43" xfId="6" applyNumberFormat="1" applyFont="1" applyFill="1" applyBorder="1" applyAlignment="1">
      <alignment horizontal="center" vertical="center"/>
    </xf>
    <xf numFmtId="164" fontId="23" fillId="0" borderId="47" xfId="6" applyNumberFormat="1" applyFont="1" applyFill="1" applyBorder="1" applyAlignment="1">
      <alignment horizontal="center" vertical="center"/>
    </xf>
    <xf numFmtId="164" fontId="24" fillId="0" borderId="44" xfId="6" applyNumberFormat="1" applyFont="1" applyBorder="1" applyAlignment="1">
      <alignment horizontal="center" vertical="center"/>
    </xf>
    <xf numFmtId="1" fontId="26" fillId="0" borderId="57" xfId="6" applyNumberFormat="1" applyFont="1" applyFill="1" applyBorder="1" applyAlignment="1">
      <alignment horizontal="center" vertical="center"/>
    </xf>
    <xf numFmtId="2" fontId="25" fillId="13" borderId="56" xfId="6" applyNumberFormat="1" applyFont="1" applyFill="1" applyBorder="1" applyAlignment="1">
      <alignment horizontal="center" vertical="center"/>
    </xf>
    <xf numFmtId="164" fontId="37" fillId="0" borderId="57" xfId="6" applyNumberFormat="1" applyFont="1" applyBorder="1" applyAlignment="1">
      <alignment horizontal="center" vertical="center"/>
    </xf>
    <xf numFmtId="0" fontId="40" fillId="0" borderId="0" xfId="23"/>
    <xf numFmtId="0" fontId="41" fillId="0" borderId="0" xfId="23" applyFont="1" applyAlignment="1">
      <alignment horizontal="center"/>
    </xf>
    <xf numFmtId="0" fontId="30" fillId="15" borderId="4" xfId="23" applyFont="1" applyFill="1" applyBorder="1" applyAlignment="1">
      <alignment horizontal="center"/>
    </xf>
    <xf numFmtId="49" fontId="43" fillId="15" borderId="86" xfId="23" applyNumberFormat="1" applyFont="1" applyFill="1" applyBorder="1" applyAlignment="1">
      <alignment horizontal="center"/>
    </xf>
    <xf numFmtId="49" fontId="43" fillId="15" borderId="87" xfId="23" applyNumberFormat="1" applyFont="1" applyFill="1" applyBorder="1" applyAlignment="1">
      <alignment horizontal="center"/>
    </xf>
    <xf numFmtId="49" fontId="43" fillId="15" borderId="88" xfId="23" applyNumberFormat="1" applyFont="1" applyFill="1" applyBorder="1" applyAlignment="1">
      <alignment horizontal="center"/>
    </xf>
    <xf numFmtId="0" fontId="44" fillId="15" borderId="88" xfId="23" applyFont="1" applyFill="1" applyBorder="1" applyAlignment="1">
      <alignment horizontal="center"/>
    </xf>
    <xf numFmtId="49" fontId="43" fillId="15" borderId="89" xfId="23" applyNumberFormat="1" applyFont="1" applyFill="1" applyBorder="1" applyAlignment="1">
      <alignment horizontal="center"/>
    </xf>
    <xf numFmtId="49" fontId="44" fillId="15" borderId="71" xfId="23" applyNumberFormat="1" applyFont="1" applyFill="1" applyBorder="1" applyAlignment="1">
      <alignment horizontal="center"/>
    </xf>
    <xf numFmtId="0" fontId="40" fillId="0" borderId="70" xfId="23" applyBorder="1"/>
    <xf numFmtId="0" fontId="30" fillId="15" borderId="17" xfId="23" applyFont="1" applyFill="1" applyBorder="1" applyAlignment="1">
      <alignment horizontal="center"/>
    </xf>
    <xf numFmtId="49" fontId="43" fillId="0" borderId="90" xfId="23" applyNumberFormat="1" applyFont="1" applyBorder="1" applyAlignment="1">
      <alignment horizontal="center"/>
    </xf>
    <xf numFmtId="49" fontId="45" fillId="0" borderId="90" xfId="23" applyNumberFormat="1" applyFont="1" applyBorder="1" applyAlignment="1">
      <alignment horizontal="center"/>
    </xf>
    <xf numFmtId="49" fontId="43" fillId="0" borderId="91" xfId="23" applyNumberFormat="1" applyFont="1" applyBorder="1" applyAlignment="1">
      <alignment horizontal="center"/>
    </xf>
    <xf numFmtId="0" fontId="44" fillId="0" borderId="91" xfId="23" applyFont="1" applyBorder="1" applyAlignment="1">
      <alignment horizontal="center"/>
    </xf>
    <xf numFmtId="0" fontId="44" fillId="0" borderId="0" xfId="23" applyFont="1" applyAlignment="1">
      <alignment horizontal="center"/>
    </xf>
    <xf numFmtId="49" fontId="43" fillId="0" borderId="92" xfId="23" applyNumberFormat="1" applyFont="1" applyBorder="1" applyAlignment="1">
      <alignment horizontal="center"/>
    </xf>
    <xf numFmtId="0" fontId="46" fillId="0" borderId="93" xfId="23" applyFont="1" applyBorder="1" applyAlignment="1">
      <alignment horizontal="center"/>
    </xf>
    <xf numFmtId="0" fontId="46" fillId="0" borderId="90" xfId="23" applyFont="1" applyBorder="1" applyAlignment="1">
      <alignment horizontal="center"/>
    </xf>
    <xf numFmtId="0" fontId="46" fillId="16" borderId="90" xfId="23" applyFont="1" applyFill="1" applyBorder="1" applyAlignment="1">
      <alignment horizontal="center"/>
    </xf>
    <xf numFmtId="0" fontId="46" fillId="0" borderId="0" xfId="23" applyFont="1" applyAlignment="1">
      <alignment horizontal="center"/>
    </xf>
    <xf numFmtId="0" fontId="46" fillId="0" borderId="92" xfId="23" applyFont="1" applyBorder="1" applyAlignment="1">
      <alignment horizontal="center"/>
    </xf>
    <xf numFmtId="0" fontId="47" fillId="0" borderId="0" xfId="23" applyFont="1" applyAlignment="1">
      <alignment horizontal="center"/>
    </xf>
    <xf numFmtId="49" fontId="46" fillId="0" borderId="92" xfId="23" applyNumberFormat="1" applyFont="1" applyBorder="1" applyAlignment="1">
      <alignment horizontal="center"/>
    </xf>
    <xf numFmtId="0" fontId="30" fillId="15" borderId="11" xfId="23" applyFont="1" applyFill="1" applyBorder="1" applyAlignment="1">
      <alignment horizontal="center"/>
    </xf>
    <xf numFmtId="0" fontId="46" fillId="0" borderId="94" xfId="23" applyFont="1" applyBorder="1" applyAlignment="1">
      <alignment horizontal="center"/>
    </xf>
    <xf numFmtId="0" fontId="46" fillId="0" borderId="95" xfId="23" applyFont="1" applyBorder="1" applyAlignment="1">
      <alignment horizontal="center"/>
    </xf>
    <xf numFmtId="0" fontId="46" fillId="16" borderId="95" xfId="23" applyFont="1" applyFill="1" applyBorder="1" applyAlignment="1">
      <alignment horizontal="center"/>
    </xf>
    <xf numFmtId="0" fontId="46" fillId="0" borderId="96" xfId="23" applyFont="1" applyBorder="1" applyAlignment="1">
      <alignment horizontal="center"/>
    </xf>
    <xf numFmtId="0" fontId="46" fillId="0" borderId="97" xfId="23" applyFont="1" applyBorder="1" applyAlignment="1">
      <alignment horizontal="center"/>
    </xf>
    <xf numFmtId="0" fontId="30" fillId="15" borderId="20" xfId="23" applyFont="1" applyFill="1" applyBorder="1" applyAlignment="1">
      <alignment horizontal="center"/>
    </xf>
    <xf numFmtId="0" fontId="48" fillId="16" borderId="32" xfId="23" applyFont="1" applyFill="1" applyBorder="1" applyAlignment="1">
      <alignment horizontal="center"/>
    </xf>
    <xf numFmtId="0" fontId="49" fillId="0" borderId="31" xfId="23" applyFont="1" applyBorder="1" applyAlignment="1">
      <alignment horizontal="center"/>
    </xf>
    <xf numFmtId="0" fontId="49" fillId="0" borderId="98" xfId="23" applyFont="1" applyBorder="1" applyAlignment="1">
      <alignment horizontal="center"/>
    </xf>
    <xf numFmtId="0" fontId="49" fillId="0" borderId="99" xfId="23" applyFont="1" applyBorder="1" applyAlignment="1">
      <alignment horizontal="center"/>
    </xf>
    <xf numFmtId="0" fontId="30" fillId="0" borderId="31" xfId="23" applyFont="1" applyBorder="1" applyAlignment="1">
      <alignment horizontal="center"/>
    </xf>
    <xf numFmtId="0" fontId="30" fillId="0" borderId="98" xfId="23" applyFont="1" applyBorder="1" applyAlignment="1">
      <alignment horizontal="center"/>
    </xf>
    <xf numFmtId="0" fontId="48" fillId="16" borderId="93" xfId="23" applyFont="1" applyFill="1" applyBorder="1" applyAlignment="1">
      <alignment horizontal="center"/>
    </xf>
    <xf numFmtId="0" fontId="48" fillId="16" borderId="27" xfId="23" applyFont="1" applyFill="1" applyBorder="1" applyAlignment="1">
      <alignment horizontal="center"/>
    </xf>
    <xf numFmtId="0" fontId="49" fillId="0" borderId="22" xfId="23" applyFont="1" applyBorder="1" applyAlignment="1">
      <alignment horizontal="center"/>
    </xf>
    <xf numFmtId="0" fontId="49" fillId="0" borderId="100" xfId="23" applyFont="1" applyBorder="1" applyAlignment="1">
      <alignment horizontal="center"/>
    </xf>
    <xf numFmtId="0" fontId="49" fillId="0" borderId="101" xfId="23" applyFont="1" applyBorder="1" applyAlignment="1">
      <alignment horizontal="center"/>
    </xf>
    <xf numFmtId="0" fontId="30" fillId="0" borderId="22" xfId="23" applyFont="1" applyBorder="1" applyAlignment="1">
      <alignment horizontal="center"/>
    </xf>
    <xf numFmtId="0" fontId="30" fillId="0" borderId="100" xfId="23" applyFont="1" applyBorder="1" applyAlignment="1">
      <alignment horizontal="center"/>
    </xf>
    <xf numFmtId="0" fontId="30" fillId="0" borderId="99" xfId="23" applyFont="1" applyBorder="1" applyAlignment="1">
      <alignment horizontal="center"/>
    </xf>
    <xf numFmtId="0" fontId="30" fillId="0" borderId="0" xfId="23" applyFont="1"/>
    <xf numFmtId="0" fontId="48" fillId="16" borderId="23" xfId="23" applyFont="1" applyFill="1" applyBorder="1" applyAlignment="1">
      <alignment horizontal="center"/>
    </xf>
    <xf numFmtId="0" fontId="30" fillId="0" borderId="101" xfId="23" applyFont="1" applyBorder="1" applyAlignment="1">
      <alignment horizontal="center"/>
    </xf>
    <xf numFmtId="0" fontId="50" fillId="15" borderId="70" xfId="23" applyFont="1" applyFill="1" applyBorder="1" applyAlignment="1">
      <alignment horizontal="center"/>
    </xf>
    <xf numFmtId="0" fontId="46" fillId="15" borderId="70" xfId="23" applyFont="1" applyFill="1" applyBorder="1"/>
    <xf numFmtId="0" fontId="46" fillId="15" borderId="86" xfId="23" applyFont="1" applyFill="1" applyBorder="1" applyAlignment="1">
      <alignment horizontal="center"/>
    </xf>
    <xf numFmtId="0" fontId="46" fillId="15" borderId="87" xfId="23" applyFont="1" applyFill="1" applyBorder="1" applyAlignment="1">
      <alignment horizontal="center"/>
    </xf>
    <xf numFmtId="0" fontId="46" fillId="15" borderId="88" xfId="23" applyFont="1" applyFill="1" applyBorder="1" applyAlignment="1">
      <alignment horizontal="center"/>
    </xf>
    <xf numFmtId="0" fontId="46" fillId="15" borderId="70" xfId="23" applyFont="1" applyFill="1" applyBorder="1" applyAlignment="1">
      <alignment horizontal="center"/>
    </xf>
    <xf numFmtId="0" fontId="53" fillId="0" borderId="0" xfId="23" applyFont="1" applyAlignment="1">
      <alignment horizontal="center"/>
    </xf>
    <xf numFmtId="0" fontId="40" fillId="0" borderId="0" xfId="23" applyAlignment="1">
      <alignment horizontal="center"/>
    </xf>
    <xf numFmtId="0" fontId="53" fillId="0" borderId="0" xfId="24"/>
    <xf numFmtId="0" fontId="56" fillId="0" borderId="0" xfId="24" applyFont="1" applyAlignment="1">
      <alignment horizontal="center"/>
    </xf>
    <xf numFmtId="49" fontId="57" fillId="17" borderId="80" xfId="24" applyNumberFormat="1" applyFont="1" applyFill="1" applyBorder="1" applyAlignment="1">
      <alignment horizontal="center"/>
    </xf>
    <xf numFmtId="49" fontId="59" fillId="17" borderId="2" xfId="24" applyNumberFormat="1" applyFont="1" applyFill="1" applyBorder="1" applyAlignment="1">
      <alignment horizontal="center"/>
    </xf>
    <xf numFmtId="49" fontId="59" fillId="17" borderId="46" xfId="24" applyNumberFormat="1" applyFont="1" applyFill="1" applyBorder="1" applyAlignment="1">
      <alignment horizontal="center"/>
    </xf>
    <xf numFmtId="49" fontId="57" fillId="17" borderId="60" xfId="24" applyNumberFormat="1" applyFont="1" applyFill="1" applyBorder="1" applyAlignment="1">
      <alignment horizontal="center"/>
    </xf>
    <xf numFmtId="49" fontId="45" fillId="0" borderId="102" xfId="24" applyNumberFormat="1" applyFont="1" applyBorder="1" applyAlignment="1">
      <alignment horizontal="center"/>
    </xf>
    <xf numFmtId="49" fontId="45" fillId="18" borderId="60" xfId="24" applyNumberFormat="1" applyFont="1" applyFill="1" applyBorder="1" applyAlignment="1">
      <alignment horizontal="center"/>
    </xf>
    <xf numFmtId="49" fontId="45" fillId="0" borderId="80" xfId="24" applyNumberFormat="1" applyFont="1" applyBorder="1" applyAlignment="1">
      <alignment horizontal="center"/>
    </xf>
    <xf numFmtId="49" fontId="45" fillId="0" borderId="60" xfId="24" applyNumberFormat="1" applyFont="1" applyBorder="1" applyAlignment="1">
      <alignment horizontal="center"/>
    </xf>
    <xf numFmtId="49" fontId="60" fillId="0" borderId="60" xfId="24" applyNumberFormat="1" applyFont="1" applyBorder="1" applyAlignment="1">
      <alignment horizontal="center"/>
    </xf>
    <xf numFmtId="49" fontId="61" fillId="0" borderId="60" xfId="24" applyNumberFormat="1" applyFont="1" applyBorder="1" applyAlignment="1">
      <alignment horizontal="center"/>
    </xf>
    <xf numFmtId="49" fontId="57" fillId="17" borderId="63" xfId="24" applyNumberFormat="1" applyFont="1" applyFill="1" applyBorder="1" applyAlignment="1">
      <alignment horizontal="center"/>
    </xf>
    <xf numFmtId="49" fontId="45" fillId="0" borderId="64" xfId="24" applyNumberFormat="1" applyFont="1" applyBorder="1" applyAlignment="1">
      <alignment horizontal="center"/>
    </xf>
    <xf numFmtId="49" fontId="45" fillId="18" borderId="63" xfId="24" applyNumberFormat="1" applyFont="1" applyFill="1" applyBorder="1" applyAlignment="1">
      <alignment horizontal="center"/>
    </xf>
    <xf numFmtId="49" fontId="45" fillId="0" borderId="63" xfId="24" applyNumberFormat="1" applyFont="1" applyBorder="1" applyAlignment="1">
      <alignment horizontal="center"/>
    </xf>
    <xf numFmtId="49" fontId="45" fillId="0" borderId="66" xfId="24" applyNumberFormat="1" applyFont="1" applyBorder="1" applyAlignment="1">
      <alignment horizontal="center"/>
    </xf>
    <xf numFmtId="49" fontId="33" fillId="17" borderId="63" xfId="24" applyNumberFormat="1" applyFont="1" applyFill="1" applyBorder="1" applyAlignment="1">
      <alignment horizontal="center"/>
    </xf>
    <xf numFmtId="49" fontId="62" fillId="18" borderId="46" xfId="24" applyNumberFormat="1" applyFont="1" applyFill="1" applyBorder="1" applyAlignment="1">
      <alignment horizontal="center"/>
    </xf>
    <xf numFmtId="1" fontId="57" fillId="0" borderId="23" xfId="24" applyNumberFormat="1" applyFont="1" applyBorder="1" applyAlignment="1">
      <alignment horizontal="center"/>
    </xf>
    <xf numFmtId="1" fontId="33" fillId="17" borderId="64" xfId="24" applyNumberFormat="1" applyFont="1" applyFill="1" applyBorder="1" applyAlignment="1">
      <alignment horizontal="center"/>
    </xf>
    <xf numFmtId="1" fontId="53" fillId="0" borderId="0" xfId="24" applyNumberFormat="1"/>
    <xf numFmtId="49" fontId="62" fillId="0" borderId="46" xfId="24" applyNumberFormat="1" applyFont="1" applyBorder="1" applyAlignment="1">
      <alignment horizontal="center"/>
    </xf>
    <xf numFmtId="49" fontId="62" fillId="18" borderId="78" xfId="24" applyNumberFormat="1" applyFont="1" applyFill="1" applyBorder="1" applyAlignment="1">
      <alignment horizontal="center"/>
    </xf>
    <xf numFmtId="49" fontId="62" fillId="0" borderId="78" xfId="24" applyNumberFormat="1" applyFont="1" applyBorder="1" applyAlignment="1">
      <alignment horizontal="center"/>
    </xf>
    <xf numFmtId="49" fontId="62" fillId="18" borderId="66" xfId="24" applyNumberFormat="1" applyFont="1" applyFill="1" applyBorder="1" applyAlignment="1">
      <alignment horizontal="center"/>
    </xf>
    <xf numFmtId="49" fontId="57" fillId="17" borderId="2" xfId="24" applyNumberFormat="1" applyFont="1" applyFill="1" applyBorder="1" applyAlignment="1">
      <alignment horizontal="center"/>
    </xf>
    <xf numFmtId="49" fontId="64" fillId="17" borderId="2" xfId="24" applyNumberFormat="1" applyFont="1" applyFill="1" applyBorder="1" applyAlignment="1">
      <alignment horizontal="center"/>
    </xf>
    <xf numFmtId="49" fontId="45" fillId="17" borderId="2" xfId="24" applyNumberFormat="1" applyFont="1" applyFill="1" applyBorder="1"/>
    <xf numFmtId="0" fontId="45" fillId="17" borderId="63" xfId="24" applyFont="1" applyFill="1" applyBorder="1" applyAlignment="1">
      <alignment horizontal="center"/>
    </xf>
    <xf numFmtId="0" fontId="45" fillId="17" borderId="66" xfId="24" applyFont="1" applyFill="1" applyBorder="1" applyAlignment="1">
      <alignment horizontal="center"/>
    </xf>
    <xf numFmtId="0" fontId="45" fillId="17" borderId="103" xfId="24" applyFont="1" applyFill="1" applyBorder="1" applyAlignment="1">
      <alignment horizontal="center"/>
    </xf>
    <xf numFmtId="0" fontId="45" fillId="17" borderId="64" xfId="24" applyFont="1" applyFill="1" applyBorder="1" applyAlignment="1">
      <alignment horizontal="center"/>
    </xf>
    <xf numFmtId="0" fontId="45" fillId="17" borderId="104" xfId="24" applyFont="1" applyFill="1" applyBorder="1" applyAlignment="1">
      <alignment horizontal="center"/>
    </xf>
    <xf numFmtId="0" fontId="45" fillId="17" borderId="67" xfId="24" applyFont="1" applyFill="1" applyBorder="1" applyAlignment="1">
      <alignment horizontal="center"/>
    </xf>
    <xf numFmtId="0" fontId="45" fillId="17" borderId="2" xfId="24" applyFont="1" applyFill="1" applyBorder="1" applyAlignment="1">
      <alignment horizontal="center"/>
    </xf>
    <xf numFmtId="0" fontId="57" fillId="0" borderId="0" xfId="24" applyFont="1"/>
    <xf numFmtId="0" fontId="57" fillId="0" borderId="0" xfId="24" applyFont="1" applyAlignment="1">
      <alignment horizontal="center"/>
    </xf>
    <xf numFmtId="0" fontId="66" fillId="0" borderId="0" xfId="24" applyFont="1"/>
    <xf numFmtId="0" fontId="39" fillId="0" borderId="0" xfId="25"/>
    <xf numFmtId="0" fontId="46" fillId="0" borderId="0" xfId="25" applyFont="1"/>
    <xf numFmtId="0" fontId="30" fillId="0" borderId="0" xfId="25" applyFont="1"/>
    <xf numFmtId="0" fontId="30" fillId="19" borderId="106" xfId="25" applyFont="1" applyFill="1" applyBorder="1" applyAlignment="1">
      <alignment horizontal="center"/>
    </xf>
    <xf numFmtId="0" fontId="30" fillId="19" borderId="107" xfId="25" applyFont="1" applyFill="1" applyBorder="1" applyAlignment="1">
      <alignment horizontal="center"/>
    </xf>
    <xf numFmtId="0" fontId="30" fillId="19" borderId="108" xfId="25" applyFont="1" applyFill="1" applyBorder="1" applyAlignment="1">
      <alignment horizontal="center"/>
    </xf>
    <xf numFmtId="0" fontId="30" fillId="19" borderId="109" xfId="25" applyFont="1" applyFill="1" applyBorder="1" applyAlignment="1">
      <alignment horizontal="center"/>
    </xf>
    <xf numFmtId="0" fontId="30" fillId="19" borderId="110" xfId="25" applyFont="1" applyFill="1" applyBorder="1" applyAlignment="1">
      <alignment horizontal="center"/>
    </xf>
    <xf numFmtId="0" fontId="30" fillId="19" borderId="111" xfId="25" applyFont="1" applyFill="1" applyBorder="1" applyAlignment="1">
      <alignment horizontal="center"/>
    </xf>
    <xf numFmtId="0" fontId="30" fillId="19" borderId="112" xfId="25" applyFont="1" applyFill="1" applyBorder="1"/>
    <xf numFmtId="0" fontId="30" fillId="19" borderId="113" xfId="25" applyFont="1" applyFill="1" applyBorder="1" applyAlignment="1">
      <alignment horizontal="center"/>
    </xf>
    <xf numFmtId="0" fontId="30" fillId="19" borderId="113" xfId="25" applyFont="1" applyFill="1" applyBorder="1"/>
    <xf numFmtId="0" fontId="30" fillId="19" borderId="114" xfId="25" applyFont="1" applyFill="1" applyBorder="1"/>
    <xf numFmtId="0" fontId="30" fillId="19" borderId="115" xfId="25" applyFont="1" applyFill="1" applyBorder="1"/>
    <xf numFmtId="0" fontId="30" fillId="19" borderId="116" xfId="25" applyFont="1" applyFill="1" applyBorder="1" applyAlignment="1">
      <alignment horizontal="center"/>
    </xf>
    <xf numFmtId="0" fontId="30" fillId="19" borderId="116" xfId="25" applyFont="1" applyFill="1" applyBorder="1"/>
    <xf numFmtId="0" fontId="30" fillId="19" borderId="117" xfId="25" applyFont="1" applyFill="1" applyBorder="1"/>
    <xf numFmtId="0" fontId="40" fillId="19" borderId="118" xfId="25" applyFont="1" applyFill="1" applyBorder="1" applyAlignment="1">
      <alignment horizontal="center"/>
    </xf>
    <xf numFmtId="0" fontId="40" fillId="0" borderId="119" xfId="25" applyFont="1" applyBorder="1" applyAlignment="1">
      <alignment horizontal="center"/>
    </xf>
    <xf numFmtId="0" fontId="30" fillId="0" borderId="119" xfId="25" applyFont="1" applyBorder="1"/>
    <xf numFmtId="164" fontId="40" fillId="0" borderId="119" xfId="25" applyNumberFormat="1" applyFont="1" applyBorder="1" applyAlignment="1">
      <alignment horizontal="center"/>
    </xf>
    <xf numFmtId="0" fontId="40" fillId="0" borderId="120" xfId="25" applyFont="1" applyBorder="1" applyAlignment="1">
      <alignment horizontal="center"/>
    </xf>
    <xf numFmtId="2" fontId="40" fillId="0" borderId="119" xfId="25" applyNumberFormat="1" applyFont="1" applyBorder="1" applyAlignment="1">
      <alignment horizontal="center"/>
    </xf>
    <xf numFmtId="0" fontId="40" fillId="19" borderId="121" xfId="25" applyFont="1" applyFill="1" applyBorder="1" applyAlignment="1">
      <alignment horizontal="center"/>
    </xf>
    <xf numFmtId="0" fontId="40" fillId="0" borderId="122" xfId="25" applyFont="1" applyBorder="1" applyAlignment="1">
      <alignment horizontal="center"/>
    </xf>
    <xf numFmtId="0" fontId="30" fillId="0" borderId="122" xfId="25" applyFont="1" applyBorder="1"/>
    <xf numFmtId="164" fontId="40" fillId="0" borderId="122" xfId="25" applyNumberFormat="1" applyFont="1" applyBorder="1" applyAlignment="1">
      <alignment horizontal="center"/>
    </xf>
    <xf numFmtId="0" fontId="40" fillId="0" borderId="123" xfId="25" applyFont="1" applyBorder="1" applyAlignment="1">
      <alignment horizontal="center"/>
    </xf>
    <xf numFmtId="2" fontId="40" fillId="0" borderId="122" xfId="25" applyNumberFormat="1" applyFont="1" applyBorder="1" applyAlignment="1">
      <alignment horizontal="center"/>
    </xf>
    <xf numFmtId="0" fontId="40" fillId="19" borderId="124" xfId="25" applyFont="1" applyFill="1" applyBorder="1" applyAlignment="1">
      <alignment horizontal="center"/>
    </xf>
    <xf numFmtId="0" fontId="40" fillId="0" borderId="125" xfId="25" applyFont="1" applyBorder="1" applyAlignment="1">
      <alignment horizontal="center"/>
    </xf>
    <xf numFmtId="0" fontId="30" fillId="0" borderId="125" xfId="25" applyFont="1" applyBorder="1"/>
    <xf numFmtId="164" fontId="40" fillId="0" borderId="125" xfId="25" applyNumberFormat="1" applyFont="1" applyBorder="1" applyAlignment="1">
      <alignment horizontal="center"/>
    </xf>
    <xf numFmtId="0" fontId="40" fillId="0" borderId="126" xfId="25" applyFont="1" applyBorder="1" applyAlignment="1">
      <alignment horizontal="center"/>
    </xf>
    <xf numFmtId="0" fontId="40" fillId="0" borderId="127" xfId="25" applyFont="1" applyBorder="1" applyAlignment="1">
      <alignment horizontal="center"/>
    </xf>
    <xf numFmtId="0" fontId="30" fillId="0" borderId="127" xfId="25" applyFont="1" applyBorder="1"/>
    <xf numFmtId="164" fontId="40" fillId="20" borderId="127" xfId="25" applyNumberFormat="1" applyFont="1" applyFill="1" applyBorder="1" applyAlignment="1">
      <alignment horizontal="center"/>
    </xf>
    <xf numFmtId="164" fontId="40" fillId="0" borderId="127" xfId="25" applyNumberFormat="1" applyFont="1" applyBorder="1" applyAlignment="1">
      <alignment horizontal="center"/>
    </xf>
    <xf numFmtId="0" fontId="39" fillId="0" borderId="127" xfId="25" applyBorder="1" applyAlignment="1">
      <alignment horizontal="center"/>
    </xf>
    <xf numFmtId="0" fontId="39" fillId="0" borderId="123" xfId="25" applyBorder="1" applyAlignment="1">
      <alignment horizontal="center"/>
    </xf>
    <xf numFmtId="0" fontId="39" fillId="19" borderId="128" xfId="25" applyFill="1" applyBorder="1" applyAlignment="1">
      <alignment horizontal="center"/>
    </xf>
    <xf numFmtId="0" fontId="33" fillId="0" borderId="127" xfId="25" applyFont="1" applyBorder="1"/>
    <xf numFmtId="0" fontId="39" fillId="0" borderId="129" xfId="25" applyBorder="1" applyAlignment="1">
      <alignment horizontal="center"/>
    </xf>
    <xf numFmtId="0" fontId="39" fillId="19" borderId="22" xfId="25" applyFill="1" applyBorder="1" applyAlignment="1">
      <alignment horizontal="center"/>
    </xf>
    <xf numFmtId="0" fontId="39" fillId="0" borderId="23" xfId="25" applyBorder="1" applyAlignment="1">
      <alignment horizontal="center"/>
    </xf>
    <xf numFmtId="0" fontId="33" fillId="0" borderId="23" xfId="25" applyFont="1" applyBorder="1"/>
    <xf numFmtId="164" fontId="39" fillId="0" borderId="23" xfId="25" applyNumberFormat="1" applyBorder="1" applyAlignment="1">
      <alignment horizontal="center"/>
    </xf>
    <xf numFmtId="0" fontId="39" fillId="0" borderId="24" xfId="25" applyBorder="1" applyAlignment="1">
      <alignment horizontal="center"/>
    </xf>
    <xf numFmtId="0" fontId="30" fillId="0" borderId="130" xfId="25" applyFont="1" applyBorder="1" applyAlignment="1">
      <alignment horizontal="left"/>
    </xf>
    <xf numFmtId="164" fontId="39" fillId="20" borderId="23" xfId="25" applyNumberFormat="1" applyFill="1" applyBorder="1" applyAlignment="1">
      <alignment horizontal="center"/>
    </xf>
    <xf numFmtId="2" fontId="39" fillId="0" borderId="23" xfId="25" applyNumberFormat="1" applyBorder="1" applyAlignment="1">
      <alignment horizontal="center"/>
    </xf>
    <xf numFmtId="0" fontId="40" fillId="19" borderId="131" xfId="25" applyFont="1" applyFill="1" applyBorder="1" applyAlignment="1">
      <alignment horizontal="center"/>
    </xf>
    <xf numFmtId="0" fontId="40" fillId="0" borderId="132" xfId="25" applyFont="1" applyBorder="1" applyAlignment="1">
      <alignment horizontal="center"/>
    </xf>
    <xf numFmtId="0" fontId="30" fillId="0" borderId="132" xfId="25" applyFont="1" applyBorder="1"/>
    <xf numFmtId="0" fontId="40" fillId="0" borderId="133" xfId="25" applyFont="1" applyBorder="1" applyAlignment="1">
      <alignment horizontal="center"/>
    </xf>
    <xf numFmtId="0" fontId="40" fillId="19" borderId="134" xfId="25" applyFont="1" applyFill="1" applyBorder="1" applyAlignment="1">
      <alignment horizontal="center"/>
    </xf>
    <xf numFmtId="0" fontId="40" fillId="0" borderId="135" xfId="25" applyFont="1" applyBorder="1" applyAlignment="1">
      <alignment horizontal="center"/>
    </xf>
    <xf numFmtId="0" fontId="30" fillId="0" borderId="135" xfId="25" applyFont="1" applyBorder="1"/>
    <xf numFmtId="2" fontId="40" fillId="0" borderId="135" xfId="25" applyNumberFormat="1" applyFont="1" applyBorder="1" applyAlignment="1">
      <alignment horizontal="center"/>
    </xf>
    <xf numFmtId="0" fontId="15" fillId="14" borderId="54" xfId="6" applyFont="1" applyFill="1" applyBorder="1" applyAlignment="1">
      <alignment horizontal="center" vertical="center" wrapText="1"/>
    </xf>
    <xf numFmtId="0" fontId="15" fillId="14" borderId="56" xfId="6" applyFont="1" applyFill="1" applyBorder="1" applyAlignment="1">
      <alignment horizontal="center" vertical="center" wrapText="1"/>
    </xf>
    <xf numFmtId="0" fontId="15" fillId="14" borderId="62" xfId="6" applyFont="1" applyFill="1" applyBorder="1" applyAlignment="1">
      <alignment horizontal="center" vertical="center"/>
    </xf>
    <xf numFmtId="0" fontId="15" fillId="14" borderId="57" xfId="6" applyFont="1" applyFill="1" applyBorder="1" applyAlignment="1">
      <alignment horizontal="center" vertical="center"/>
    </xf>
    <xf numFmtId="0" fontId="17" fillId="14" borderId="54" xfId="6" applyFont="1" applyFill="1" applyBorder="1" applyAlignment="1">
      <alignment horizontal="center" vertical="center"/>
    </xf>
    <xf numFmtId="0" fontId="17" fillId="14" borderId="56" xfId="6" applyFont="1" applyFill="1" applyBorder="1" applyAlignment="1">
      <alignment horizontal="center" vertical="center"/>
    </xf>
    <xf numFmtId="0" fontId="15" fillId="14" borderId="48" xfId="6" applyFont="1" applyFill="1" applyBorder="1" applyAlignment="1">
      <alignment horizontal="center" vertical="center"/>
    </xf>
    <xf numFmtId="0" fontId="15" fillId="14" borderId="50" xfId="6" applyFont="1" applyFill="1" applyBorder="1" applyAlignment="1">
      <alignment horizontal="center" vertical="center"/>
    </xf>
    <xf numFmtId="0" fontId="17" fillId="14" borderId="39" xfId="6" applyFont="1" applyFill="1" applyBorder="1" applyAlignment="1">
      <alignment horizontal="center" vertical="center"/>
    </xf>
    <xf numFmtId="0" fontId="17" fillId="14" borderId="44" xfId="6" applyFont="1" applyFill="1" applyBorder="1" applyAlignment="1">
      <alignment horizontal="center" vertical="center"/>
    </xf>
    <xf numFmtId="0" fontId="15" fillId="9" borderId="83" xfId="6" applyFont="1" applyFill="1" applyBorder="1" applyAlignment="1">
      <alignment horizontal="center"/>
    </xf>
    <xf numFmtId="0" fontId="15" fillId="9" borderId="84" xfId="6" applyFont="1" applyFill="1" applyBorder="1" applyAlignment="1">
      <alignment horizontal="center"/>
    </xf>
    <xf numFmtId="0" fontId="15" fillId="9" borderId="85" xfId="6" applyFont="1" applyFill="1" applyBorder="1" applyAlignment="1">
      <alignment horizontal="center"/>
    </xf>
    <xf numFmtId="0" fontId="15" fillId="14" borderId="54" xfId="6" applyFont="1" applyFill="1" applyBorder="1" applyAlignment="1">
      <alignment vertical="center"/>
    </xf>
    <xf numFmtId="0" fontId="15" fillId="14" borderId="56" xfId="6" applyFont="1" applyFill="1" applyBorder="1" applyAlignment="1">
      <alignment vertical="center"/>
    </xf>
    <xf numFmtId="0" fontId="15" fillId="14" borderId="48" xfId="6" applyFont="1" applyFill="1" applyBorder="1" applyAlignment="1">
      <alignment horizontal="center" vertical="center" wrapText="1"/>
    </xf>
    <xf numFmtId="0" fontId="15" fillId="14" borderId="50" xfId="6" applyFont="1" applyFill="1" applyBorder="1" applyAlignment="1">
      <alignment horizontal="center" vertical="center" wrapText="1"/>
    </xf>
    <xf numFmtId="0" fontId="15" fillId="14" borderId="45" xfId="6" applyFont="1" applyFill="1" applyBorder="1" applyAlignment="1">
      <alignment horizontal="center" vertical="center"/>
    </xf>
    <xf numFmtId="0" fontId="15" fillId="14" borderId="47" xfId="6" applyFont="1" applyFill="1" applyBorder="1" applyAlignment="1">
      <alignment horizontal="center" vertical="center"/>
    </xf>
    <xf numFmtId="0" fontId="15" fillId="14" borderId="37" xfId="6" applyFont="1" applyFill="1" applyBorder="1" applyAlignment="1">
      <alignment horizontal="center"/>
    </xf>
    <xf numFmtId="0" fontId="15" fillId="14" borderId="38" xfId="6" applyFont="1" applyFill="1" applyBorder="1" applyAlignment="1">
      <alignment horizontal="center"/>
    </xf>
    <xf numFmtId="0" fontId="15" fillId="14" borderId="39" xfId="6" applyFont="1" applyFill="1" applyBorder="1" applyAlignment="1">
      <alignment horizontal="center"/>
    </xf>
    <xf numFmtId="0" fontId="15" fillId="14" borderId="48" xfId="6" applyFont="1" applyFill="1" applyBorder="1" applyAlignment="1">
      <alignment horizontal="center"/>
    </xf>
    <xf numFmtId="0" fontId="15" fillId="14" borderId="45" xfId="6" applyFont="1" applyFill="1" applyBorder="1" applyAlignment="1">
      <alignment horizontal="center"/>
    </xf>
    <xf numFmtId="14" fontId="28" fillId="0" borderId="3" xfId="0" applyNumberFormat="1" applyFont="1" applyBorder="1" applyAlignment="1">
      <alignment horizontal="center"/>
    </xf>
    <xf numFmtId="14" fontId="28" fillId="0" borderId="0" xfId="0" applyNumberFormat="1" applyFont="1" applyAlignment="1">
      <alignment horizontal="center"/>
    </xf>
    <xf numFmtId="0" fontId="15" fillId="9" borderId="51" xfId="6" applyFont="1" applyFill="1" applyBorder="1" applyAlignment="1">
      <alignment horizontal="center"/>
    </xf>
    <xf numFmtId="0" fontId="15" fillId="9" borderId="52" xfId="6" applyFont="1" applyFill="1" applyBorder="1" applyAlignment="1">
      <alignment horizontal="center"/>
    </xf>
    <xf numFmtId="0" fontId="15" fillId="9" borderId="53" xfId="6" applyFont="1" applyFill="1" applyBorder="1" applyAlignment="1">
      <alignment horizontal="center"/>
    </xf>
    <xf numFmtId="0" fontId="32" fillId="12" borderId="72" xfId="0" applyFont="1" applyFill="1" applyBorder="1" applyAlignment="1">
      <alignment horizontal="center"/>
    </xf>
    <xf numFmtId="0" fontId="32" fillId="12" borderId="73" xfId="0" applyFont="1" applyFill="1" applyBorder="1" applyAlignment="1">
      <alignment horizontal="center"/>
    </xf>
    <xf numFmtId="0" fontId="29" fillId="10" borderId="72" xfId="0" applyFont="1" applyFill="1" applyBorder="1" applyAlignment="1">
      <alignment horizontal="center"/>
    </xf>
    <xf numFmtId="0" fontId="29" fillId="10" borderId="73" xfId="0" applyFont="1" applyFill="1" applyBorder="1" applyAlignment="1">
      <alignment horizontal="center"/>
    </xf>
    <xf numFmtId="0" fontId="30" fillId="0" borderId="0" xfId="25" applyFont="1" applyAlignment="1">
      <alignment horizontal="center"/>
    </xf>
    <xf numFmtId="0" fontId="33" fillId="0" borderId="0" xfId="25" applyFont="1" applyAlignment="1">
      <alignment horizontal="center"/>
    </xf>
    <xf numFmtId="0" fontId="68" fillId="0" borderId="0" xfId="25" applyFont="1" applyAlignment="1">
      <alignment horizontal="center"/>
    </xf>
    <xf numFmtId="0" fontId="39" fillId="0" borderId="0" xfId="25" applyAlignment="1">
      <alignment horizontal="center"/>
    </xf>
    <xf numFmtId="0" fontId="39" fillId="0" borderId="0" xfId="25" applyAlignment="1">
      <alignment horizontal="left"/>
    </xf>
    <xf numFmtId="0" fontId="30" fillId="0" borderId="0" xfId="25" applyFont="1" applyAlignment="1">
      <alignment horizontal="left"/>
    </xf>
    <xf numFmtId="0" fontId="46" fillId="0" borderId="0" xfId="25" applyFont="1" applyAlignment="1">
      <alignment horizontal="center"/>
    </xf>
    <xf numFmtId="0" fontId="30" fillId="0" borderId="105" xfId="25" applyFont="1" applyBorder="1" applyAlignment="1">
      <alignment horizontal="center"/>
    </xf>
    <xf numFmtId="0" fontId="33" fillId="15" borderId="71" xfId="23" applyFont="1" applyFill="1" applyBorder="1" applyAlignment="1">
      <alignment horizontal="center"/>
    </xf>
    <xf numFmtId="0" fontId="33" fillId="15" borderId="72" xfId="23" applyFont="1" applyFill="1" applyBorder="1" applyAlignment="1">
      <alignment horizontal="center"/>
    </xf>
    <xf numFmtId="0" fontId="33" fillId="15" borderId="73" xfId="23" applyFont="1" applyFill="1" applyBorder="1" applyAlignment="1">
      <alignment horizontal="center"/>
    </xf>
    <xf numFmtId="0" fontId="51" fillId="0" borderId="0" xfId="23" applyFont="1" applyAlignment="1">
      <alignment horizontal="center"/>
    </xf>
    <xf numFmtId="0" fontId="52" fillId="0" borderId="0" xfId="23" applyFont="1" applyAlignment="1">
      <alignment horizontal="center"/>
    </xf>
    <xf numFmtId="0" fontId="54" fillId="0" borderId="0" xfId="23" applyFont="1" applyAlignment="1">
      <alignment horizontal="left"/>
    </xf>
    <xf numFmtId="0" fontId="30" fillId="0" borderId="0" xfId="23" applyFont="1" applyAlignment="1">
      <alignment horizontal="left"/>
    </xf>
    <xf numFmtId="0" fontId="41" fillId="0" borderId="0" xfId="23" applyFont="1" applyAlignment="1">
      <alignment horizontal="center"/>
    </xf>
    <xf numFmtId="0" fontId="42" fillId="16" borderId="4" xfId="23" applyFont="1" applyFill="1" applyBorder="1" applyAlignment="1">
      <alignment horizontal="center"/>
    </xf>
    <xf numFmtId="0" fontId="42" fillId="16" borderId="17" xfId="23" applyFont="1" applyFill="1" applyBorder="1" applyAlignment="1">
      <alignment horizontal="center"/>
    </xf>
    <xf numFmtId="0" fontId="42" fillId="16" borderId="11" xfId="23" applyFont="1" applyFill="1" applyBorder="1" applyAlignment="1">
      <alignment horizontal="center"/>
    </xf>
    <xf numFmtId="0" fontId="30" fillId="15" borderId="71" xfId="23" applyFont="1" applyFill="1" applyBorder="1" applyAlignment="1">
      <alignment horizontal="center"/>
    </xf>
    <xf numFmtId="0" fontId="30" fillId="15" borderId="72" xfId="23" applyFont="1" applyFill="1" applyBorder="1" applyAlignment="1">
      <alignment horizontal="center"/>
    </xf>
    <xf numFmtId="0" fontId="30" fillId="15" borderId="73" xfId="23" applyFont="1" applyFill="1" applyBorder="1" applyAlignment="1">
      <alignment horizontal="center"/>
    </xf>
    <xf numFmtId="0" fontId="67" fillId="0" borderId="0" xfId="24" applyFont="1" applyAlignment="1">
      <alignment horizontal="center"/>
    </xf>
    <xf numFmtId="0" fontId="55" fillId="0" borderId="0" xfId="24" applyFont="1" applyAlignment="1">
      <alignment horizontal="center"/>
    </xf>
    <xf numFmtId="49" fontId="58" fillId="18" borderId="80" xfId="24" applyNumberFormat="1" applyFont="1" applyFill="1" applyBorder="1" applyAlignment="1">
      <alignment horizontal="center"/>
    </xf>
    <xf numFmtId="49" fontId="58" fillId="18" borderId="60" xfId="24" applyNumberFormat="1" applyFont="1" applyFill="1" applyBorder="1" applyAlignment="1">
      <alignment horizontal="center"/>
    </xf>
    <xf numFmtId="49" fontId="58" fillId="18" borderId="63" xfId="24" applyNumberFormat="1" applyFont="1" applyFill="1" applyBorder="1" applyAlignment="1">
      <alignment horizontal="center"/>
    </xf>
    <xf numFmtId="0" fontId="57" fillId="17" borderId="2" xfId="24" applyFont="1" applyFill="1" applyBorder="1" applyAlignment="1">
      <alignment horizontal="center"/>
    </xf>
    <xf numFmtId="0" fontId="57" fillId="17" borderId="80" xfId="24" applyFont="1" applyFill="1" applyBorder="1" applyAlignment="1">
      <alignment horizontal="center"/>
    </xf>
    <xf numFmtId="0" fontId="63" fillId="17" borderId="2" xfId="24" applyFont="1" applyFill="1" applyBorder="1" applyAlignment="1">
      <alignment horizontal="center"/>
    </xf>
    <xf numFmtId="0" fontId="63" fillId="17" borderId="60" xfId="24" applyFont="1" applyFill="1" applyBorder="1" applyAlignment="1">
      <alignment horizontal="center"/>
    </xf>
    <xf numFmtId="0" fontId="65" fillId="0" borderId="0" xfId="24" applyFont="1" applyAlignment="1">
      <alignment horizontal="center"/>
    </xf>
    <xf numFmtId="0" fontId="27" fillId="0" borderId="0" xfId="24" applyFont="1" applyAlignment="1">
      <alignment horizontal="left"/>
    </xf>
    <xf numFmtId="0" fontId="66" fillId="0" borderId="0" xfId="24" applyFont="1" applyAlignment="1">
      <alignment horizontal="left"/>
    </xf>
    <xf numFmtId="0" fontId="57" fillId="0" borderId="0" xfId="24" applyFont="1" applyAlignment="1">
      <alignment horizontal="center"/>
    </xf>
    <xf numFmtId="0" fontId="69" fillId="0" borderId="136" xfId="0" applyFont="1" applyBorder="1" applyAlignment="1">
      <alignment horizontal="center"/>
    </xf>
    <xf numFmtId="0" fontId="69" fillId="0" borderId="137" xfId="0" applyFont="1" applyBorder="1" applyAlignment="1">
      <alignment horizontal="center"/>
    </xf>
    <xf numFmtId="0" fontId="69" fillId="0" borderId="138" xfId="0" applyFont="1" applyBorder="1" applyAlignment="1">
      <alignment horizontal="center"/>
    </xf>
    <xf numFmtId="0" fontId="3" fillId="0" borderId="0" xfId="0" applyFont="1"/>
    <xf numFmtId="0" fontId="19" fillId="0" borderId="45" xfId="6" applyFont="1" applyFill="1" applyBorder="1" applyAlignment="1">
      <alignment horizontal="center" vertical="center"/>
    </xf>
    <xf numFmtId="0" fontId="19" fillId="0" borderId="46" xfId="6" applyFont="1" applyFill="1" applyBorder="1" applyAlignment="1">
      <alignment horizontal="center" vertical="center"/>
    </xf>
    <xf numFmtId="0" fontId="19" fillId="0" borderId="78" xfId="6" applyFont="1" applyFill="1" applyBorder="1" applyAlignment="1">
      <alignment horizontal="center" vertical="center"/>
    </xf>
    <xf numFmtId="0" fontId="15" fillId="0" borderId="45" xfId="6" applyFont="1" applyFill="1" applyBorder="1" applyAlignment="1">
      <alignment horizontal="center" vertical="center"/>
    </xf>
    <xf numFmtId="0" fontId="15" fillId="0" borderId="46" xfId="6" applyFont="1" applyFill="1" applyBorder="1" applyAlignment="1">
      <alignment horizontal="center" vertical="center"/>
    </xf>
    <xf numFmtId="0" fontId="15" fillId="0" borderId="47" xfId="6" applyFont="1" applyFill="1" applyBorder="1" applyAlignment="1">
      <alignment horizontal="center" vertical="center"/>
    </xf>
    <xf numFmtId="0" fontId="70" fillId="0" borderId="39" xfId="6" applyFont="1" applyBorder="1" applyAlignment="1">
      <alignment horizontal="center" vertical="center"/>
    </xf>
    <xf numFmtId="0" fontId="71" fillId="0" borderId="41" xfId="6" applyFont="1" applyBorder="1" applyAlignment="1">
      <alignment horizontal="center" vertical="center"/>
    </xf>
    <xf numFmtId="0" fontId="71" fillId="0" borderId="81" xfId="6" applyFont="1" applyBorder="1" applyAlignment="1">
      <alignment horizontal="center" vertical="center"/>
    </xf>
    <xf numFmtId="0" fontId="72" fillId="0" borderId="54" xfId="6" applyFont="1" applyBorder="1" applyAlignment="1">
      <alignment horizontal="center" vertical="center"/>
    </xf>
    <xf numFmtId="0" fontId="17" fillId="0" borderId="55" xfId="6" applyFont="1" applyBorder="1" applyAlignment="1">
      <alignment horizontal="center" vertical="center"/>
    </xf>
    <xf numFmtId="0" fontId="17" fillId="0" borderId="56" xfId="6" applyFont="1" applyBorder="1" applyAlignment="1">
      <alignment horizontal="center" vertical="center"/>
    </xf>
    <xf numFmtId="0" fontId="73" fillId="0" borderId="3" xfId="0" applyFont="1" applyBorder="1" applyAlignment="1">
      <alignment horizontal="center"/>
    </xf>
    <xf numFmtId="0" fontId="73" fillId="0" borderId="0" xfId="0" applyFont="1" applyAlignment="1">
      <alignment horizontal="center"/>
    </xf>
    <xf numFmtId="0" fontId="74" fillId="10" borderId="71" xfId="0" applyFont="1" applyFill="1" applyBorder="1" applyAlignment="1">
      <alignment horizontal="center"/>
    </xf>
    <xf numFmtId="0" fontId="75" fillId="11" borderId="4" xfId="0" applyFont="1" applyFill="1" applyBorder="1" applyAlignment="1">
      <alignment horizontal="center" vertical="center"/>
    </xf>
    <xf numFmtId="0" fontId="75" fillId="11" borderId="4" xfId="0" applyFont="1" applyFill="1" applyBorder="1" applyAlignment="1">
      <alignment horizontal="center"/>
    </xf>
    <xf numFmtId="0" fontId="75" fillId="11" borderId="5" xfId="0" applyFont="1" applyFill="1" applyBorder="1" applyAlignment="1">
      <alignment horizontal="center"/>
    </xf>
    <xf numFmtId="0" fontId="75" fillId="11" borderId="6" xfId="0" applyFont="1" applyFill="1" applyBorder="1" applyAlignment="1">
      <alignment horizontal="center"/>
    </xf>
    <xf numFmtId="0" fontId="75" fillId="11" borderId="7" xfId="0" applyFont="1" applyFill="1" applyBorder="1" applyAlignment="1">
      <alignment horizontal="center"/>
    </xf>
    <xf numFmtId="0" fontId="75" fillId="11" borderId="8" xfId="0" applyFont="1" applyFill="1" applyBorder="1" applyAlignment="1">
      <alignment horizontal="center"/>
    </xf>
    <xf numFmtId="0" fontId="75" fillId="11" borderId="9" xfId="0" applyFont="1" applyFill="1" applyBorder="1" applyAlignment="1">
      <alignment horizontal="center"/>
    </xf>
    <xf numFmtId="0" fontId="75" fillId="11" borderId="10" xfId="0" applyFont="1" applyFill="1" applyBorder="1" applyAlignment="1">
      <alignment horizontal="center"/>
    </xf>
    <xf numFmtId="0" fontId="76" fillId="11" borderId="4" xfId="0" applyFont="1" applyFill="1" applyBorder="1" applyAlignment="1">
      <alignment horizontal="center"/>
    </xf>
    <xf numFmtId="0" fontId="75" fillId="11" borderId="11" xfId="0" applyFont="1" applyFill="1" applyBorder="1" applyAlignment="1">
      <alignment horizontal="center" vertical="center"/>
    </xf>
    <xf numFmtId="0" fontId="75" fillId="11" borderId="11" xfId="0" applyFont="1" applyFill="1" applyBorder="1" applyAlignment="1">
      <alignment horizontal="center"/>
    </xf>
    <xf numFmtId="0" fontId="75" fillId="11" borderId="12" xfId="0" applyFont="1" applyFill="1" applyBorder="1" applyAlignment="1">
      <alignment horizontal="center"/>
    </xf>
    <xf numFmtId="0" fontId="75" fillId="11" borderId="13" xfId="0" applyFont="1" applyFill="1" applyBorder="1" applyAlignment="1">
      <alignment horizontal="center"/>
    </xf>
    <xf numFmtId="0" fontId="75" fillId="11" borderId="14" xfId="0" applyFont="1" applyFill="1" applyBorder="1" applyAlignment="1">
      <alignment horizontal="center"/>
    </xf>
    <xf numFmtId="0" fontId="75" fillId="11" borderId="15" xfId="0" applyFont="1" applyFill="1" applyBorder="1" applyAlignment="1">
      <alignment horizontal="center"/>
    </xf>
    <xf numFmtId="0" fontId="75" fillId="11" borderId="12" xfId="0" applyFont="1" applyFill="1" applyBorder="1" applyAlignment="1">
      <alignment horizontal="center"/>
    </xf>
    <xf numFmtId="0" fontId="75" fillId="11" borderId="16" xfId="0" applyFont="1" applyFill="1" applyBorder="1" applyAlignment="1">
      <alignment horizontal="center"/>
    </xf>
    <xf numFmtId="0" fontId="76" fillId="11" borderId="17" xfId="0" applyFont="1" applyFill="1" applyBorder="1" applyAlignment="1">
      <alignment horizontal="center"/>
    </xf>
    <xf numFmtId="0" fontId="55" fillId="12" borderId="71" xfId="0" applyFont="1" applyFill="1" applyBorder="1" applyAlignment="1">
      <alignment horizontal="center"/>
    </xf>
    <xf numFmtId="0" fontId="75" fillId="11" borderId="25" xfId="0" applyFont="1" applyFill="1" applyBorder="1" applyAlignment="1">
      <alignment horizontal="center"/>
    </xf>
    <xf numFmtId="0" fontId="75" fillId="11" borderId="26" xfId="0" applyFont="1" applyFill="1" applyBorder="1" applyAlignment="1">
      <alignment horizontal="center"/>
    </xf>
    <xf numFmtId="0" fontId="75" fillId="11" borderId="27" xfId="0" applyFont="1" applyFill="1" applyBorder="1" applyAlignment="1">
      <alignment horizontal="center"/>
    </xf>
    <xf numFmtId="0" fontId="75" fillId="11" borderId="28" xfId="0" applyFont="1" applyFill="1" applyBorder="1" applyAlignment="1">
      <alignment horizontal="center"/>
    </xf>
    <xf numFmtId="0" fontId="75" fillId="11" borderId="25" xfId="0" applyFont="1" applyFill="1" applyBorder="1" applyAlignment="1">
      <alignment horizontal="center"/>
    </xf>
    <xf numFmtId="0" fontId="75" fillId="11" borderId="29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77" fillId="0" borderId="18" xfId="0" applyFont="1" applyBorder="1" applyAlignment="1">
      <alignment horizontal="center"/>
    </xf>
    <xf numFmtId="0" fontId="77" fillId="0" borderId="19" xfId="0" applyFont="1" applyBorder="1" applyAlignment="1">
      <alignment horizontal="center"/>
    </xf>
    <xf numFmtId="0" fontId="77" fillId="0" borderId="74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0" fontId="33" fillId="0" borderId="35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33" fillId="0" borderId="36" xfId="0" applyFont="1" applyBorder="1" applyAlignment="1">
      <alignment horizontal="center"/>
    </xf>
    <xf numFmtId="0" fontId="33" fillId="0" borderId="75" xfId="0" applyFont="1" applyBorder="1" applyAlignment="1">
      <alignment horizontal="center"/>
    </xf>
    <xf numFmtId="2" fontId="40" fillId="11" borderId="132" xfId="25" applyNumberFormat="1" applyFont="1" applyFill="1" applyBorder="1" applyAlignment="1">
      <alignment horizontal="center"/>
    </xf>
    <xf numFmtId="0" fontId="40" fillId="11" borderId="132" xfId="25" applyFont="1" applyFill="1" applyBorder="1" applyAlignment="1">
      <alignment horizontal="center"/>
    </xf>
    <xf numFmtId="0" fontId="30" fillId="15" borderId="19" xfId="23" applyFont="1" applyFill="1" applyBorder="1" applyAlignment="1">
      <alignment horizontal="center"/>
    </xf>
  </cellXfs>
  <cellStyles count="26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álna" xfId="0" builtinId="0" customBuiltin="1"/>
    <cellStyle name="Normálna 2" xfId="20" xr:uid="{00000000-0005-0000-0000-00000E000000}"/>
    <cellStyle name="Normálna 2 2" xfId="24" xr:uid="{00000000-0005-0000-0000-00000F000000}"/>
    <cellStyle name="Normálna 3" xfId="21" xr:uid="{00000000-0005-0000-0000-000010000000}"/>
    <cellStyle name="Normálna 4" xfId="22" xr:uid="{00000000-0005-0000-0000-000011000000}"/>
    <cellStyle name="Normálne 2" xfId="25" xr:uid="{00000000-0005-0000-0000-000013000000}"/>
    <cellStyle name="Normálne 2 2" xfId="23" xr:uid="{00000000-0005-0000-0000-000014000000}"/>
    <cellStyle name="Note" xfId="15" xr:uid="{00000000-0005-0000-0000-000015000000}"/>
    <cellStyle name="Result" xfId="16" xr:uid="{00000000-0005-0000-0000-000016000000}"/>
    <cellStyle name="Status" xfId="17" xr:uid="{00000000-0005-0000-0000-000017000000}"/>
    <cellStyle name="Text" xfId="18" xr:uid="{00000000-0005-0000-0000-000018000000}"/>
    <cellStyle name="Warning" xfId="19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143706</xdr:colOff>
      <xdr:row>0</xdr:row>
      <xdr:rowOff>7393</xdr:rowOff>
    </xdr:from>
    <xdr:to>
      <xdr:col>2</xdr:col>
      <xdr:colOff>14894</xdr:colOff>
      <xdr:row>2</xdr:row>
      <xdr:rowOff>156042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0320FB-7AE5-9A4D-8B40-6B704553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3706" y="7393"/>
          <a:ext cx="376013" cy="54869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Lu&#269;ivn&#225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olive/Documents/Hasi&#269;i/Deti/POMH%202024/2024%20MH%20Lu&#269;ivn&#225;.xlsx" TargetMode="External"/><Relationship Id="rId1" Type="http://schemas.openxmlformats.org/officeDocument/2006/relationships/externalLinkPath" Target="/Users/olive/Documents/Hasi&#269;i/Deti/POMH%202024/2024%20MH%20Lu&#269;ivn&#22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Gerlacho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Spi&#353;sk&#225;%20Sobo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&#352;u&#328;a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čivná"/>
      <sheetName val="hist.tab"/>
      <sheetName val="Olympiáda"/>
      <sheetName val="Hárok1"/>
    </sheetNames>
    <sheetDataSet>
      <sheetData sheetId="0">
        <row r="6">
          <cell r="R6">
            <v>182.60000000000002</v>
          </cell>
        </row>
        <row r="25">
          <cell r="R25">
            <v>219.89999999999998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učivná"/>
      <sheetName val="Prípravka"/>
      <sheetName val="CTIF"/>
      <sheetName val="Hist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lachov"/>
      <sheetName val="hist.tab"/>
      <sheetName val="Liga MH"/>
      <sheetName val="Hárok1"/>
    </sheetNames>
    <sheetDataSet>
      <sheetData sheetId="0">
        <row r="6">
          <cell r="N6" t="str">
            <v>Výsledný</v>
          </cell>
        </row>
        <row r="21">
          <cell r="N21">
            <v>408.30000000000007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.Sobota"/>
      <sheetName val="Olympiáda"/>
      <sheetName val="hist.tab"/>
      <sheetName val="Hárok1"/>
    </sheetNames>
    <sheetDataSet>
      <sheetData sheetId="0">
        <row r="6">
          <cell r="Q6">
            <v>86.2</v>
          </cell>
        </row>
        <row r="17">
          <cell r="Q17">
            <v>81.400000000000006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uňava"/>
      <sheetName val="hist.tab"/>
      <sheetName val="Olympiáda"/>
      <sheetName val="Hárok1"/>
    </sheetNames>
    <sheetDataSet>
      <sheetData sheetId="0">
        <row r="6">
          <cell r="Q6">
            <v>100.46000000000001</v>
          </cell>
        </row>
        <row r="29">
          <cell r="Q29">
            <v>107.91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5"/>
  <sheetViews>
    <sheetView topLeftCell="A10" workbookViewId="0">
      <selection activeCell="R6" sqref="R6"/>
    </sheetView>
  </sheetViews>
  <sheetFormatPr defaultRowHeight="12.75"/>
  <cols>
    <col min="2" max="2" width="6.140625" customWidth="1"/>
    <col min="3" max="3" width="6" customWidth="1"/>
    <col min="4" max="4" width="21.28515625" customWidth="1"/>
    <col min="5" max="5" width="7.85546875" customWidth="1"/>
    <col min="6" max="6" width="5.85546875" customWidth="1"/>
    <col min="7" max="7" width="8.140625" customWidth="1"/>
    <col min="8" max="8" width="7.28515625" customWidth="1"/>
    <col min="9" max="9" width="5.42578125" customWidth="1"/>
    <col min="10" max="10" width="9.7109375" customWidth="1"/>
    <col min="11" max="11" width="6.85546875" customWidth="1"/>
    <col min="12" max="12" width="5.85546875" customWidth="1"/>
    <col min="13" max="13" width="7.42578125" customWidth="1"/>
    <col min="14" max="14" width="6.7109375" customWidth="1"/>
    <col min="15" max="15" width="10.85546875" customWidth="1"/>
    <col min="16" max="16" width="9.85546875" customWidth="1"/>
    <col min="17" max="17" width="7.7109375" customWidth="1"/>
  </cols>
  <sheetData>
    <row r="1" spans="2:17" ht="15.75">
      <c r="B1" s="358" t="s">
        <v>262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60"/>
    </row>
    <row r="2" spans="2:17" ht="15.75">
      <c r="B2" s="374" t="s">
        <v>267</v>
      </c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</row>
    <row r="3" spans="2:17" ht="16.5" thickBot="1">
      <c r="B3" s="314" t="s">
        <v>44</v>
      </c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</row>
    <row r="4" spans="2:17" ht="13.5" thickBot="1">
      <c r="B4" s="316" t="s">
        <v>145</v>
      </c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8"/>
    </row>
    <row r="5" spans="2:17" ht="15.75">
      <c r="B5" s="303" t="s">
        <v>0</v>
      </c>
      <c r="C5" s="305" t="s">
        <v>1</v>
      </c>
      <c r="D5" s="307" t="s">
        <v>2</v>
      </c>
      <c r="E5" s="309" t="s">
        <v>3</v>
      </c>
      <c r="F5" s="310"/>
      <c r="G5" s="311"/>
      <c r="H5" s="312" t="s">
        <v>4</v>
      </c>
      <c r="I5" s="310"/>
      <c r="J5" s="313"/>
      <c r="K5" s="309" t="s">
        <v>266</v>
      </c>
      <c r="L5" s="310"/>
      <c r="M5" s="311"/>
      <c r="N5" s="61"/>
      <c r="O5" s="290" t="s">
        <v>5</v>
      </c>
      <c r="P5" s="296" t="s">
        <v>6</v>
      </c>
      <c r="Q5" s="298" t="s">
        <v>7</v>
      </c>
    </row>
    <row r="6" spans="2:17" ht="21.75" thickBot="1">
      <c r="B6" s="304"/>
      <c r="C6" s="306"/>
      <c r="D6" s="308"/>
      <c r="E6" s="62" t="s">
        <v>8</v>
      </c>
      <c r="F6" s="63" t="s">
        <v>9</v>
      </c>
      <c r="G6" s="64" t="s">
        <v>10</v>
      </c>
      <c r="H6" s="65" t="s">
        <v>8</v>
      </c>
      <c r="I6" s="63" t="s">
        <v>9</v>
      </c>
      <c r="J6" s="66" t="s">
        <v>10</v>
      </c>
      <c r="K6" s="62" t="s">
        <v>8</v>
      </c>
      <c r="L6" s="63" t="s">
        <v>9</v>
      </c>
      <c r="M6" s="64" t="s">
        <v>10</v>
      </c>
      <c r="N6" s="73" t="s">
        <v>11</v>
      </c>
      <c r="O6" s="291"/>
      <c r="P6" s="297"/>
      <c r="Q6" s="299"/>
    </row>
    <row r="7" spans="2:17" ht="13.5">
      <c r="B7" s="68" t="s">
        <v>12</v>
      </c>
      <c r="C7" s="48">
        <v>7</v>
      </c>
      <c r="D7" s="362" t="s">
        <v>149</v>
      </c>
      <c r="E7" s="80">
        <v>29</v>
      </c>
      <c r="F7" s="49">
        <v>0</v>
      </c>
      <c r="G7" s="50">
        <f t="shared" ref="G7:G27" si="0">SUM(E7:F7)</f>
        <v>29</v>
      </c>
      <c r="H7" s="81">
        <v>26.7</v>
      </c>
      <c r="I7" s="82">
        <v>0</v>
      </c>
      <c r="J7" s="51">
        <f t="shared" ref="J7:J27" si="1">SUM(H7:I7)</f>
        <v>26.7</v>
      </c>
      <c r="K7" s="80">
        <v>16.600000000000001</v>
      </c>
      <c r="L7" s="82">
        <v>0</v>
      </c>
      <c r="M7" s="71">
        <f t="shared" ref="M7:M27" si="2">SUM(K7,L7)</f>
        <v>16.600000000000001</v>
      </c>
      <c r="N7" s="83">
        <v>2</v>
      </c>
      <c r="O7" s="77">
        <f t="shared" ref="O7:O27" si="3">SUM(G7,J7,M7,)-N7</f>
        <v>70.300000000000011</v>
      </c>
      <c r="P7" s="52">
        <f t="shared" ref="P7:P27" si="4">SUM(O7-$O$7)</f>
        <v>0</v>
      </c>
      <c r="Q7" s="368">
        <v>20</v>
      </c>
    </row>
    <row r="8" spans="2:17" ht="13.5">
      <c r="B8" s="69" t="s">
        <v>13</v>
      </c>
      <c r="C8" s="41">
        <v>4</v>
      </c>
      <c r="D8" s="363" t="s">
        <v>48</v>
      </c>
      <c r="E8" s="43">
        <v>28.4</v>
      </c>
      <c r="F8" s="1">
        <v>0</v>
      </c>
      <c r="G8" s="44">
        <f t="shared" si="0"/>
        <v>28.4</v>
      </c>
      <c r="H8" s="42">
        <v>26.6</v>
      </c>
      <c r="I8" s="2">
        <v>0</v>
      </c>
      <c r="J8" s="45">
        <f t="shared" si="1"/>
        <v>26.6</v>
      </c>
      <c r="K8" s="43">
        <v>22.4</v>
      </c>
      <c r="L8" s="2">
        <v>0</v>
      </c>
      <c r="M8" s="72">
        <f t="shared" si="2"/>
        <v>22.4</v>
      </c>
      <c r="N8" s="74">
        <v>4</v>
      </c>
      <c r="O8" s="78">
        <f t="shared" si="3"/>
        <v>73.400000000000006</v>
      </c>
      <c r="P8" s="47">
        <f t="shared" si="4"/>
        <v>3.0999999999999943</v>
      </c>
      <c r="Q8" s="369">
        <v>19</v>
      </c>
    </row>
    <row r="9" spans="2:17" ht="13.5">
      <c r="B9" s="69" t="s">
        <v>14</v>
      </c>
      <c r="C9" s="41">
        <v>3</v>
      </c>
      <c r="D9" s="363" t="s">
        <v>47</v>
      </c>
      <c r="E9" s="43">
        <v>30.4</v>
      </c>
      <c r="F9" s="1">
        <v>0</v>
      </c>
      <c r="G9" s="44">
        <f t="shared" si="0"/>
        <v>30.4</v>
      </c>
      <c r="H9" s="42">
        <v>30.1</v>
      </c>
      <c r="I9" s="2">
        <v>0</v>
      </c>
      <c r="J9" s="45">
        <f t="shared" si="1"/>
        <v>30.1</v>
      </c>
      <c r="K9" s="43">
        <v>20.399999999999999</v>
      </c>
      <c r="L9" s="2">
        <v>0</v>
      </c>
      <c r="M9" s="72">
        <f t="shared" si="2"/>
        <v>20.399999999999999</v>
      </c>
      <c r="N9" s="74">
        <v>2</v>
      </c>
      <c r="O9" s="78">
        <f t="shared" si="3"/>
        <v>78.900000000000006</v>
      </c>
      <c r="P9" s="47">
        <f t="shared" si="4"/>
        <v>8.5999999999999943</v>
      </c>
      <c r="Q9" s="369">
        <v>18</v>
      </c>
    </row>
    <row r="10" spans="2:17" ht="13.5">
      <c r="B10" s="69" t="s">
        <v>15</v>
      </c>
      <c r="C10" s="41">
        <v>35</v>
      </c>
      <c r="D10" s="363" t="s">
        <v>70</v>
      </c>
      <c r="E10" s="43">
        <v>32.299999999999997</v>
      </c>
      <c r="F10" s="1">
        <v>0</v>
      </c>
      <c r="G10" s="44">
        <f t="shared" si="0"/>
        <v>32.299999999999997</v>
      </c>
      <c r="H10" s="42">
        <v>28.4</v>
      </c>
      <c r="I10" s="2">
        <v>0</v>
      </c>
      <c r="J10" s="45">
        <f t="shared" si="1"/>
        <v>28.4</v>
      </c>
      <c r="K10" s="43">
        <v>23.6</v>
      </c>
      <c r="L10" s="2">
        <v>0</v>
      </c>
      <c r="M10" s="72">
        <f t="shared" si="2"/>
        <v>23.6</v>
      </c>
      <c r="N10" s="74">
        <v>4</v>
      </c>
      <c r="O10" s="78">
        <f t="shared" si="3"/>
        <v>80.3</v>
      </c>
      <c r="P10" s="47">
        <f t="shared" si="4"/>
        <v>9.9999999999999858</v>
      </c>
      <c r="Q10" s="369">
        <v>17</v>
      </c>
    </row>
    <row r="11" spans="2:17" ht="13.5">
      <c r="B11" s="69" t="s">
        <v>16</v>
      </c>
      <c r="C11" s="41">
        <v>37</v>
      </c>
      <c r="D11" s="363" t="s">
        <v>62</v>
      </c>
      <c r="E11" s="43">
        <v>30.1</v>
      </c>
      <c r="F11" s="1">
        <v>2</v>
      </c>
      <c r="G11" s="44">
        <f t="shared" si="0"/>
        <v>32.1</v>
      </c>
      <c r="H11" s="42">
        <v>27.3</v>
      </c>
      <c r="I11" s="2">
        <v>0</v>
      </c>
      <c r="J11" s="45">
        <f t="shared" si="1"/>
        <v>27.3</v>
      </c>
      <c r="K11" s="43">
        <v>23.4</v>
      </c>
      <c r="L11" s="2">
        <v>0</v>
      </c>
      <c r="M11" s="72">
        <f t="shared" si="2"/>
        <v>23.4</v>
      </c>
      <c r="N11" s="74">
        <v>2</v>
      </c>
      <c r="O11" s="78">
        <f t="shared" si="3"/>
        <v>80.800000000000011</v>
      </c>
      <c r="P11" s="47">
        <f t="shared" si="4"/>
        <v>10.5</v>
      </c>
      <c r="Q11" s="369">
        <v>16</v>
      </c>
    </row>
    <row r="12" spans="2:17" ht="13.5">
      <c r="B12" s="69" t="s">
        <v>17</v>
      </c>
      <c r="C12" s="41">
        <v>32</v>
      </c>
      <c r="D12" s="363" t="s">
        <v>50</v>
      </c>
      <c r="E12" s="43">
        <v>34.6</v>
      </c>
      <c r="F12" s="1">
        <v>0</v>
      </c>
      <c r="G12" s="44">
        <f t="shared" si="0"/>
        <v>34.6</v>
      </c>
      <c r="H12" s="42">
        <v>32.5</v>
      </c>
      <c r="I12" s="2">
        <v>0</v>
      </c>
      <c r="J12" s="45">
        <f t="shared" si="1"/>
        <v>32.5</v>
      </c>
      <c r="K12" s="43">
        <v>20.8</v>
      </c>
      <c r="L12" s="2">
        <v>0</v>
      </c>
      <c r="M12" s="72">
        <f t="shared" si="2"/>
        <v>20.8</v>
      </c>
      <c r="N12" s="74">
        <v>4</v>
      </c>
      <c r="O12" s="78">
        <f t="shared" si="3"/>
        <v>83.899999999999991</v>
      </c>
      <c r="P12" s="47">
        <f t="shared" si="4"/>
        <v>13.59999999999998</v>
      </c>
      <c r="Q12" s="369">
        <v>15</v>
      </c>
    </row>
    <row r="13" spans="2:17" ht="13.5">
      <c r="B13" s="69" t="s">
        <v>18</v>
      </c>
      <c r="C13" s="41">
        <v>2</v>
      </c>
      <c r="D13" s="363" t="s">
        <v>46</v>
      </c>
      <c r="E13" s="43">
        <v>30.3</v>
      </c>
      <c r="F13" s="1">
        <v>0</v>
      </c>
      <c r="G13" s="44">
        <f t="shared" si="0"/>
        <v>30.3</v>
      </c>
      <c r="H13" s="42">
        <v>40.1</v>
      </c>
      <c r="I13" s="2">
        <v>0</v>
      </c>
      <c r="J13" s="45">
        <f t="shared" si="1"/>
        <v>40.1</v>
      </c>
      <c r="K13" s="43">
        <v>17.5</v>
      </c>
      <c r="L13" s="2">
        <v>0</v>
      </c>
      <c r="M13" s="72">
        <f t="shared" si="2"/>
        <v>17.5</v>
      </c>
      <c r="N13" s="74">
        <v>4</v>
      </c>
      <c r="O13" s="78">
        <f t="shared" si="3"/>
        <v>83.9</v>
      </c>
      <c r="P13" s="47">
        <f t="shared" si="4"/>
        <v>13.599999999999994</v>
      </c>
      <c r="Q13" s="369">
        <v>15</v>
      </c>
    </row>
    <row r="14" spans="2:17" ht="13.5">
      <c r="B14" s="69" t="s">
        <v>19</v>
      </c>
      <c r="C14" s="41">
        <v>25</v>
      </c>
      <c r="D14" s="363" t="s">
        <v>61</v>
      </c>
      <c r="E14" s="43">
        <v>31.7</v>
      </c>
      <c r="F14" s="1">
        <v>2</v>
      </c>
      <c r="G14" s="44">
        <f t="shared" si="0"/>
        <v>33.700000000000003</v>
      </c>
      <c r="H14" s="42">
        <v>29.9</v>
      </c>
      <c r="I14" s="2">
        <v>0</v>
      </c>
      <c r="J14" s="45">
        <f t="shared" si="1"/>
        <v>29.9</v>
      </c>
      <c r="K14" s="43">
        <v>25.4</v>
      </c>
      <c r="L14" s="2">
        <v>0</v>
      </c>
      <c r="M14" s="72">
        <f t="shared" si="2"/>
        <v>25.4</v>
      </c>
      <c r="N14" s="74">
        <v>4</v>
      </c>
      <c r="O14" s="78">
        <f t="shared" si="3"/>
        <v>85</v>
      </c>
      <c r="P14" s="47">
        <f t="shared" si="4"/>
        <v>14.699999999999989</v>
      </c>
      <c r="Q14" s="369">
        <v>13</v>
      </c>
    </row>
    <row r="15" spans="2:17" ht="13.5">
      <c r="B15" s="69" t="s">
        <v>20</v>
      </c>
      <c r="C15" s="41">
        <v>9</v>
      </c>
      <c r="D15" s="363" t="s">
        <v>224</v>
      </c>
      <c r="E15" s="43">
        <v>35.1</v>
      </c>
      <c r="F15" s="1">
        <v>0</v>
      </c>
      <c r="G15" s="44">
        <f t="shared" si="0"/>
        <v>35.1</v>
      </c>
      <c r="H15" s="42">
        <v>33.200000000000003</v>
      </c>
      <c r="I15" s="2">
        <v>0</v>
      </c>
      <c r="J15" s="45">
        <f t="shared" si="1"/>
        <v>33.200000000000003</v>
      </c>
      <c r="K15" s="43">
        <v>20.8</v>
      </c>
      <c r="L15" s="2">
        <v>0</v>
      </c>
      <c r="M15" s="72">
        <f t="shared" si="2"/>
        <v>20.8</v>
      </c>
      <c r="N15" s="74">
        <v>4</v>
      </c>
      <c r="O15" s="78">
        <f t="shared" si="3"/>
        <v>85.100000000000009</v>
      </c>
      <c r="P15" s="47">
        <f t="shared" si="4"/>
        <v>14.799999999999997</v>
      </c>
      <c r="Q15" s="369">
        <v>12</v>
      </c>
    </row>
    <row r="16" spans="2:17" ht="13.5">
      <c r="B16" s="69" t="s">
        <v>21</v>
      </c>
      <c r="C16" s="41">
        <v>29</v>
      </c>
      <c r="D16" s="363" t="s">
        <v>78</v>
      </c>
      <c r="E16" s="43">
        <v>29.8</v>
      </c>
      <c r="F16" s="1">
        <v>0</v>
      </c>
      <c r="G16" s="44">
        <f t="shared" si="0"/>
        <v>29.8</v>
      </c>
      <c r="H16" s="42">
        <v>28</v>
      </c>
      <c r="I16" s="2">
        <v>0</v>
      </c>
      <c r="J16" s="45">
        <f t="shared" si="1"/>
        <v>28</v>
      </c>
      <c r="K16" s="43">
        <v>33.4</v>
      </c>
      <c r="L16" s="2">
        <v>0</v>
      </c>
      <c r="M16" s="72">
        <f t="shared" si="2"/>
        <v>33.4</v>
      </c>
      <c r="N16" s="74">
        <v>4</v>
      </c>
      <c r="O16" s="78">
        <f t="shared" si="3"/>
        <v>87.199999999999989</v>
      </c>
      <c r="P16" s="47">
        <f t="shared" si="4"/>
        <v>16.899999999999977</v>
      </c>
      <c r="Q16" s="369">
        <v>11</v>
      </c>
    </row>
    <row r="17" spans="2:17" ht="13.5">
      <c r="B17" s="69" t="s">
        <v>22</v>
      </c>
      <c r="C17" s="41">
        <v>33</v>
      </c>
      <c r="D17" s="363" t="s">
        <v>75</v>
      </c>
      <c r="E17" s="43">
        <v>40.299999999999997</v>
      </c>
      <c r="F17" s="1">
        <v>0</v>
      </c>
      <c r="G17" s="44">
        <f t="shared" si="0"/>
        <v>40.299999999999997</v>
      </c>
      <c r="H17" s="42">
        <v>38.200000000000003</v>
      </c>
      <c r="I17" s="2">
        <v>0</v>
      </c>
      <c r="J17" s="45">
        <f t="shared" si="1"/>
        <v>38.200000000000003</v>
      </c>
      <c r="K17" s="43">
        <v>22.6</v>
      </c>
      <c r="L17" s="2">
        <v>0</v>
      </c>
      <c r="M17" s="72">
        <f t="shared" si="2"/>
        <v>22.6</v>
      </c>
      <c r="N17" s="74">
        <v>8</v>
      </c>
      <c r="O17" s="78">
        <f t="shared" si="3"/>
        <v>93.1</v>
      </c>
      <c r="P17" s="47">
        <f t="shared" si="4"/>
        <v>22.799999999999983</v>
      </c>
      <c r="Q17" s="369">
        <v>10</v>
      </c>
    </row>
    <row r="18" spans="2:17" ht="13.5">
      <c r="B18" s="69" t="s">
        <v>23</v>
      </c>
      <c r="C18" s="41">
        <v>5</v>
      </c>
      <c r="D18" s="363" t="s">
        <v>49</v>
      </c>
      <c r="E18" s="43">
        <v>35.799999999999997</v>
      </c>
      <c r="F18" s="1">
        <v>2</v>
      </c>
      <c r="G18" s="44">
        <f t="shared" si="0"/>
        <v>37.799999999999997</v>
      </c>
      <c r="H18" s="42">
        <v>41.1</v>
      </c>
      <c r="I18" s="2">
        <v>0</v>
      </c>
      <c r="J18" s="45">
        <f t="shared" si="1"/>
        <v>41.1</v>
      </c>
      <c r="K18" s="43">
        <v>22.5</v>
      </c>
      <c r="L18" s="2">
        <v>0</v>
      </c>
      <c r="M18" s="72">
        <f t="shared" si="2"/>
        <v>22.5</v>
      </c>
      <c r="N18" s="74">
        <v>6</v>
      </c>
      <c r="O18" s="78">
        <f t="shared" si="3"/>
        <v>95.4</v>
      </c>
      <c r="P18" s="47">
        <f t="shared" si="4"/>
        <v>25.099999999999994</v>
      </c>
      <c r="Q18" s="369">
        <v>9</v>
      </c>
    </row>
    <row r="19" spans="2:17" ht="13.5">
      <c r="B19" s="69" t="s">
        <v>24</v>
      </c>
      <c r="C19" s="41">
        <v>13</v>
      </c>
      <c r="D19" s="363" t="s">
        <v>53</v>
      </c>
      <c r="E19" s="43">
        <v>40.299999999999997</v>
      </c>
      <c r="F19" s="1">
        <v>2</v>
      </c>
      <c r="G19" s="44">
        <f t="shared" si="0"/>
        <v>42.3</v>
      </c>
      <c r="H19" s="42">
        <v>37.200000000000003</v>
      </c>
      <c r="I19" s="2">
        <v>0</v>
      </c>
      <c r="J19" s="45">
        <f t="shared" si="1"/>
        <v>37.200000000000003</v>
      </c>
      <c r="K19" s="43">
        <v>24.5</v>
      </c>
      <c r="L19" s="2">
        <v>0</v>
      </c>
      <c r="M19" s="72">
        <f t="shared" si="2"/>
        <v>24.5</v>
      </c>
      <c r="N19" s="74">
        <v>8</v>
      </c>
      <c r="O19" s="78">
        <f t="shared" si="3"/>
        <v>96</v>
      </c>
      <c r="P19" s="47">
        <f t="shared" si="4"/>
        <v>25.699999999999989</v>
      </c>
      <c r="Q19" s="369">
        <v>8</v>
      </c>
    </row>
    <row r="20" spans="2:17" ht="13.5">
      <c r="B20" s="69" t="s">
        <v>25</v>
      </c>
      <c r="C20" s="41">
        <v>28</v>
      </c>
      <c r="D20" s="363" t="s">
        <v>57</v>
      </c>
      <c r="E20" s="43">
        <v>33.700000000000003</v>
      </c>
      <c r="F20" s="1">
        <v>2</v>
      </c>
      <c r="G20" s="44">
        <f t="shared" si="0"/>
        <v>35.700000000000003</v>
      </c>
      <c r="H20" s="42">
        <v>37.799999999999997</v>
      </c>
      <c r="I20" s="2">
        <v>0</v>
      </c>
      <c r="J20" s="45">
        <f t="shared" si="1"/>
        <v>37.799999999999997</v>
      </c>
      <c r="K20" s="43">
        <v>29.3</v>
      </c>
      <c r="L20" s="2">
        <v>0</v>
      </c>
      <c r="M20" s="72">
        <f t="shared" si="2"/>
        <v>29.3</v>
      </c>
      <c r="N20" s="74">
        <v>4</v>
      </c>
      <c r="O20" s="78">
        <f t="shared" si="3"/>
        <v>98.8</v>
      </c>
      <c r="P20" s="47">
        <f t="shared" si="4"/>
        <v>28.499999999999986</v>
      </c>
      <c r="Q20" s="369">
        <v>7</v>
      </c>
    </row>
    <row r="21" spans="2:17" ht="13.5">
      <c r="B21" s="69" t="s">
        <v>26</v>
      </c>
      <c r="C21" s="41">
        <v>8</v>
      </c>
      <c r="D21" s="363" t="s">
        <v>51</v>
      </c>
      <c r="E21" s="43">
        <v>41.2</v>
      </c>
      <c r="F21" s="1">
        <v>0</v>
      </c>
      <c r="G21" s="44">
        <f t="shared" si="0"/>
        <v>41.2</v>
      </c>
      <c r="H21" s="42">
        <v>37</v>
      </c>
      <c r="I21" s="2">
        <v>2</v>
      </c>
      <c r="J21" s="45">
        <f t="shared" si="1"/>
        <v>39</v>
      </c>
      <c r="K21" s="43">
        <v>26.3</v>
      </c>
      <c r="L21" s="2">
        <v>0</v>
      </c>
      <c r="M21" s="72">
        <f t="shared" si="2"/>
        <v>26.3</v>
      </c>
      <c r="N21" s="74">
        <v>6</v>
      </c>
      <c r="O21" s="78">
        <f t="shared" si="3"/>
        <v>100.5</v>
      </c>
      <c r="P21" s="47">
        <f t="shared" si="4"/>
        <v>30.199999999999989</v>
      </c>
      <c r="Q21" s="369">
        <v>6</v>
      </c>
    </row>
    <row r="22" spans="2:17" ht="13.5">
      <c r="B22" s="69" t="s">
        <v>27</v>
      </c>
      <c r="C22" s="41">
        <v>36</v>
      </c>
      <c r="D22" s="363" t="s">
        <v>76</v>
      </c>
      <c r="E22" s="43">
        <v>40.5</v>
      </c>
      <c r="F22" s="1">
        <v>0</v>
      </c>
      <c r="G22" s="44">
        <f t="shared" si="0"/>
        <v>40.5</v>
      </c>
      <c r="H22" s="42">
        <v>34.799999999999997</v>
      </c>
      <c r="I22" s="2">
        <v>2</v>
      </c>
      <c r="J22" s="45">
        <f t="shared" si="1"/>
        <v>36.799999999999997</v>
      </c>
      <c r="K22" s="43">
        <v>35</v>
      </c>
      <c r="L22" s="2">
        <v>0</v>
      </c>
      <c r="M22" s="72">
        <f t="shared" si="2"/>
        <v>35</v>
      </c>
      <c r="N22" s="74">
        <v>4</v>
      </c>
      <c r="O22" s="78">
        <f t="shared" si="3"/>
        <v>108.3</v>
      </c>
      <c r="P22" s="47">
        <f t="shared" si="4"/>
        <v>37.999999999999986</v>
      </c>
      <c r="Q22" s="369">
        <v>5</v>
      </c>
    </row>
    <row r="23" spans="2:17" ht="13.5">
      <c r="B23" s="69" t="s">
        <v>28</v>
      </c>
      <c r="C23" s="41">
        <v>26</v>
      </c>
      <c r="D23" s="363" t="s">
        <v>69</v>
      </c>
      <c r="E23" s="43">
        <v>40.299999999999997</v>
      </c>
      <c r="F23" s="1">
        <v>2</v>
      </c>
      <c r="G23" s="44">
        <f t="shared" si="0"/>
        <v>42.3</v>
      </c>
      <c r="H23" s="42">
        <v>36.4</v>
      </c>
      <c r="I23" s="2">
        <v>0</v>
      </c>
      <c r="J23" s="45">
        <f t="shared" si="1"/>
        <v>36.4</v>
      </c>
      <c r="K23" s="43">
        <v>35.200000000000003</v>
      </c>
      <c r="L23" s="2">
        <v>0</v>
      </c>
      <c r="M23" s="72">
        <f t="shared" si="2"/>
        <v>35.200000000000003</v>
      </c>
      <c r="N23" s="75">
        <v>4</v>
      </c>
      <c r="O23" s="78">
        <f t="shared" si="3"/>
        <v>109.89999999999999</v>
      </c>
      <c r="P23" s="47">
        <f t="shared" si="4"/>
        <v>39.59999999999998</v>
      </c>
      <c r="Q23" s="369">
        <v>4</v>
      </c>
    </row>
    <row r="24" spans="2:17" ht="13.5">
      <c r="B24" s="69" t="s">
        <v>29</v>
      </c>
      <c r="C24" s="41">
        <v>38</v>
      </c>
      <c r="D24" s="363" t="s">
        <v>77</v>
      </c>
      <c r="E24" s="43">
        <v>41.6</v>
      </c>
      <c r="F24" s="1">
        <v>4</v>
      </c>
      <c r="G24" s="44">
        <f t="shared" si="0"/>
        <v>45.6</v>
      </c>
      <c r="H24" s="42">
        <v>46.5</v>
      </c>
      <c r="I24" s="2">
        <v>2</v>
      </c>
      <c r="J24" s="45">
        <f t="shared" si="1"/>
        <v>48.5</v>
      </c>
      <c r="K24" s="43">
        <v>24.7</v>
      </c>
      <c r="L24" s="2">
        <v>0</v>
      </c>
      <c r="M24" s="72">
        <f t="shared" si="2"/>
        <v>24.7</v>
      </c>
      <c r="N24" s="76">
        <v>8</v>
      </c>
      <c r="O24" s="78">
        <f t="shared" si="3"/>
        <v>110.8</v>
      </c>
      <c r="P24" s="47">
        <f t="shared" si="4"/>
        <v>40.499999999999986</v>
      </c>
      <c r="Q24" s="369">
        <v>3</v>
      </c>
    </row>
    <row r="25" spans="2:17" ht="13.5">
      <c r="B25" s="69" t="s">
        <v>30</v>
      </c>
      <c r="C25" s="41">
        <v>20</v>
      </c>
      <c r="D25" s="363" t="s">
        <v>59</v>
      </c>
      <c r="E25" s="43">
        <v>50.6</v>
      </c>
      <c r="F25" s="1">
        <v>0</v>
      </c>
      <c r="G25" s="44">
        <f t="shared" si="0"/>
        <v>50.6</v>
      </c>
      <c r="H25" s="42">
        <v>38</v>
      </c>
      <c r="I25" s="2">
        <v>0</v>
      </c>
      <c r="J25" s="45">
        <f t="shared" si="1"/>
        <v>38</v>
      </c>
      <c r="K25" s="43">
        <v>26.8</v>
      </c>
      <c r="L25" s="2">
        <v>0</v>
      </c>
      <c r="M25" s="72">
        <f t="shared" si="2"/>
        <v>26.8</v>
      </c>
      <c r="N25" s="76">
        <v>4</v>
      </c>
      <c r="O25" s="78">
        <f t="shared" si="3"/>
        <v>111.39999999999999</v>
      </c>
      <c r="P25" s="47">
        <f t="shared" si="4"/>
        <v>41.09999999999998</v>
      </c>
      <c r="Q25" s="369" t="s">
        <v>89</v>
      </c>
    </row>
    <row r="26" spans="2:17" ht="13.5">
      <c r="B26" s="69" t="s">
        <v>31</v>
      </c>
      <c r="C26" s="41">
        <v>24</v>
      </c>
      <c r="D26" s="363" t="s">
        <v>60</v>
      </c>
      <c r="E26" s="43">
        <v>33.799999999999997</v>
      </c>
      <c r="F26" s="1">
        <v>2</v>
      </c>
      <c r="G26" s="44">
        <f t="shared" si="0"/>
        <v>35.799999999999997</v>
      </c>
      <c r="H26" s="42">
        <v>35.5</v>
      </c>
      <c r="I26" s="2">
        <v>0</v>
      </c>
      <c r="J26" s="45">
        <f t="shared" si="1"/>
        <v>35.5</v>
      </c>
      <c r="K26" s="43">
        <v>53.2</v>
      </c>
      <c r="L26" s="2">
        <v>2</v>
      </c>
      <c r="M26" s="72">
        <f t="shared" si="2"/>
        <v>55.2</v>
      </c>
      <c r="N26" s="76">
        <v>4</v>
      </c>
      <c r="O26" s="78">
        <f t="shared" si="3"/>
        <v>122.5</v>
      </c>
      <c r="P26" s="47">
        <f t="shared" si="4"/>
        <v>52.199999999999989</v>
      </c>
      <c r="Q26" s="369">
        <v>2</v>
      </c>
    </row>
    <row r="27" spans="2:17" ht="14.25" thickBot="1">
      <c r="B27" s="102" t="s">
        <v>32</v>
      </c>
      <c r="C27" s="103">
        <v>16</v>
      </c>
      <c r="D27" s="364" t="s">
        <v>67</v>
      </c>
      <c r="E27" s="104">
        <v>47.3</v>
      </c>
      <c r="F27" s="105">
        <v>4</v>
      </c>
      <c r="G27" s="106">
        <f t="shared" si="0"/>
        <v>51.3</v>
      </c>
      <c r="H27" s="107">
        <v>45</v>
      </c>
      <c r="I27" s="108">
        <v>0</v>
      </c>
      <c r="J27" s="109">
        <f t="shared" si="1"/>
        <v>45</v>
      </c>
      <c r="K27" s="104">
        <v>40.200000000000003</v>
      </c>
      <c r="L27" s="108">
        <v>0</v>
      </c>
      <c r="M27" s="110">
        <f t="shared" si="2"/>
        <v>40.200000000000003</v>
      </c>
      <c r="N27" s="111">
        <v>8</v>
      </c>
      <c r="O27" s="112">
        <f t="shared" si="3"/>
        <v>128.5</v>
      </c>
      <c r="P27" s="113">
        <f t="shared" si="4"/>
        <v>58.199999999999989</v>
      </c>
      <c r="Q27" s="370">
        <v>1</v>
      </c>
    </row>
    <row r="28" spans="2:17" ht="13.5" thickBot="1">
      <c r="B28" s="300" t="s">
        <v>167</v>
      </c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2"/>
    </row>
    <row r="29" spans="2:17" ht="15.75">
      <c r="B29" s="303" t="s">
        <v>0</v>
      </c>
      <c r="C29" s="305" t="s">
        <v>1</v>
      </c>
      <c r="D29" s="307" t="s">
        <v>2</v>
      </c>
      <c r="E29" s="309" t="s">
        <v>3</v>
      </c>
      <c r="F29" s="310"/>
      <c r="G29" s="311"/>
      <c r="H29" s="312" t="s">
        <v>4</v>
      </c>
      <c r="I29" s="310"/>
      <c r="J29" s="313"/>
      <c r="K29" s="309" t="s">
        <v>265</v>
      </c>
      <c r="L29" s="310"/>
      <c r="M29" s="311"/>
      <c r="N29" s="61"/>
      <c r="O29" s="290" t="s">
        <v>5</v>
      </c>
      <c r="P29" s="292" t="s">
        <v>6</v>
      </c>
      <c r="Q29" s="294" t="s">
        <v>7</v>
      </c>
    </row>
    <row r="30" spans="2:17" ht="21.75" thickBot="1">
      <c r="B30" s="304"/>
      <c r="C30" s="306"/>
      <c r="D30" s="308"/>
      <c r="E30" s="62" t="s">
        <v>8</v>
      </c>
      <c r="F30" s="63" t="s">
        <v>9</v>
      </c>
      <c r="G30" s="64" t="s">
        <v>10</v>
      </c>
      <c r="H30" s="65" t="s">
        <v>8</v>
      </c>
      <c r="I30" s="63" t="s">
        <v>9</v>
      </c>
      <c r="J30" s="66" t="s">
        <v>10</v>
      </c>
      <c r="K30" s="62" t="s">
        <v>8</v>
      </c>
      <c r="L30" s="63" t="s">
        <v>9</v>
      </c>
      <c r="M30" s="64" t="s">
        <v>10</v>
      </c>
      <c r="N30" s="67" t="s">
        <v>11</v>
      </c>
      <c r="O30" s="291"/>
      <c r="P30" s="293"/>
      <c r="Q30" s="295"/>
    </row>
    <row r="31" spans="2:17" ht="13.5">
      <c r="B31" s="114" t="s">
        <v>12</v>
      </c>
      <c r="C31" s="115">
        <v>27</v>
      </c>
      <c r="D31" s="365" t="s">
        <v>57</v>
      </c>
      <c r="E31" s="116">
        <v>30.4</v>
      </c>
      <c r="F31" s="117">
        <v>0</v>
      </c>
      <c r="G31" s="50">
        <f t="shared" ref="G31:G41" si="5">SUM(E31:F31)</f>
        <v>30.4</v>
      </c>
      <c r="H31" s="118">
        <v>27.1</v>
      </c>
      <c r="I31" s="119">
        <v>2</v>
      </c>
      <c r="J31" s="51">
        <f t="shared" ref="J31:J41" si="6">SUM(H31:I31)</f>
        <v>29.1</v>
      </c>
      <c r="K31" s="116">
        <v>23.1</v>
      </c>
      <c r="L31" s="119">
        <v>0</v>
      </c>
      <c r="M31" s="120">
        <f t="shared" ref="M31:M41" si="7">SUM(K31,L31)</f>
        <v>23.1</v>
      </c>
      <c r="N31" s="121">
        <v>8</v>
      </c>
      <c r="O31" s="122">
        <f t="shared" ref="O31:O40" si="8">SUM(G31,J31,M31,)-N31</f>
        <v>74.599999999999994</v>
      </c>
      <c r="P31" s="123">
        <f t="shared" ref="P31:P40" si="9">SUM(O31-$O$31)</f>
        <v>0</v>
      </c>
      <c r="Q31" s="371">
        <v>20</v>
      </c>
    </row>
    <row r="32" spans="2:17" ht="13.5">
      <c r="B32" s="70" t="s">
        <v>13</v>
      </c>
      <c r="C32" s="53">
        <v>22</v>
      </c>
      <c r="D32" s="366" t="s">
        <v>61</v>
      </c>
      <c r="E32" s="56">
        <v>30.9</v>
      </c>
      <c r="F32" s="3">
        <v>0</v>
      </c>
      <c r="G32" s="44">
        <f t="shared" si="5"/>
        <v>30.9</v>
      </c>
      <c r="H32" s="54">
        <v>33.5</v>
      </c>
      <c r="I32" s="4">
        <v>0</v>
      </c>
      <c r="J32" s="45">
        <f t="shared" si="6"/>
        <v>33.5</v>
      </c>
      <c r="K32" s="56">
        <v>21.6</v>
      </c>
      <c r="L32" s="4">
        <v>0</v>
      </c>
      <c r="M32" s="46">
        <f t="shared" si="7"/>
        <v>21.6</v>
      </c>
      <c r="N32" s="58">
        <v>2</v>
      </c>
      <c r="O32" s="79">
        <f t="shared" si="8"/>
        <v>84</v>
      </c>
      <c r="P32" s="60">
        <f t="shared" si="9"/>
        <v>9.4000000000000057</v>
      </c>
      <c r="Q32" s="372">
        <v>19</v>
      </c>
    </row>
    <row r="33" spans="2:17" ht="13.5">
      <c r="B33" s="70" t="s">
        <v>14</v>
      </c>
      <c r="C33" s="53">
        <v>6</v>
      </c>
      <c r="D33" s="366" t="s">
        <v>47</v>
      </c>
      <c r="E33" s="56">
        <v>33.6</v>
      </c>
      <c r="F33" s="3">
        <v>2</v>
      </c>
      <c r="G33" s="44">
        <f t="shared" si="5"/>
        <v>35.6</v>
      </c>
      <c r="H33" s="54">
        <v>34</v>
      </c>
      <c r="I33" s="4">
        <v>0</v>
      </c>
      <c r="J33" s="45">
        <f t="shared" si="6"/>
        <v>34</v>
      </c>
      <c r="K33" s="56">
        <v>21.8</v>
      </c>
      <c r="L33" s="4">
        <v>0</v>
      </c>
      <c r="M33" s="46">
        <f t="shared" si="7"/>
        <v>21.8</v>
      </c>
      <c r="N33" s="58">
        <v>4</v>
      </c>
      <c r="O33" s="79">
        <f t="shared" si="8"/>
        <v>87.399999999999991</v>
      </c>
      <c r="P33" s="60">
        <f t="shared" si="9"/>
        <v>12.799999999999997</v>
      </c>
      <c r="Q33" s="372">
        <v>18</v>
      </c>
    </row>
    <row r="34" spans="2:17" ht="13.5">
      <c r="B34" s="70" t="s">
        <v>15</v>
      </c>
      <c r="C34" s="53">
        <v>23</v>
      </c>
      <c r="D34" s="366" t="s">
        <v>60</v>
      </c>
      <c r="E34" s="56">
        <v>33</v>
      </c>
      <c r="F34" s="3">
        <v>2</v>
      </c>
      <c r="G34" s="44">
        <f t="shared" si="5"/>
        <v>35</v>
      </c>
      <c r="H34" s="54">
        <v>34.200000000000003</v>
      </c>
      <c r="I34" s="4">
        <v>2</v>
      </c>
      <c r="J34" s="45">
        <f t="shared" si="6"/>
        <v>36.200000000000003</v>
      </c>
      <c r="K34" s="56">
        <v>18.3</v>
      </c>
      <c r="L34" s="4">
        <v>0</v>
      </c>
      <c r="M34" s="46">
        <f t="shared" si="7"/>
        <v>18.3</v>
      </c>
      <c r="N34" s="58">
        <v>2</v>
      </c>
      <c r="O34" s="79">
        <f t="shared" si="8"/>
        <v>87.5</v>
      </c>
      <c r="P34" s="60">
        <f t="shared" si="9"/>
        <v>12.900000000000006</v>
      </c>
      <c r="Q34" s="372">
        <v>17</v>
      </c>
    </row>
    <row r="35" spans="2:17" ht="13.5">
      <c r="B35" s="70" t="s">
        <v>16</v>
      </c>
      <c r="C35" s="53">
        <v>11</v>
      </c>
      <c r="D35" s="366" t="s">
        <v>52</v>
      </c>
      <c r="E35" s="56">
        <v>45.3</v>
      </c>
      <c r="F35" s="3">
        <v>0</v>
      </c>
      <c r="G35" s="44">
        <f t="shared" si="5"/>
        <v>45.3</v>
      </c>
      <c r="H35" s="54">
        <v>39.6</v>
      </c>
      <c r="I35" s="4">
        <v>0</v>
      </c>
      <c r="J35" s="45">
        <f t="shared" si="6"/>
        <v>39.6</v>
      </c>
      <c r="K35" s="56">
        <v>20.3</v>
      </c>
      <c r="L35" s="4">
        <v>0</v>
      </c>
      <c r="M35" s="46">
        <f t="shared" si="7"/>
        <v>20.3</v>
      </c>
      <c r="N35" s="58">
        <v>6</v>
      </c>
      <c r="O35" s="79">
        <f t="shared" si="8"/>
        <v>99.2</v>
      </c>
      <c r="P35" s="60">
        <f t="shared" si="9"/>
        <v>24.600000000000009</v>
      </c>
      <c r="Q35" s="372">
        <v>16</v>
      </c>
    </row>
    <row r="36" spans="2:17" ht="13.5">
      <c r="B36" s="70" t="s">
        <v>17</v>
      </c>
      <c r="C36" s="53">
        <v>34</v>
      </c>
      <c r="D36" s="366" t="s">
        <v>71</v>
      </c>
      <c r="E36" s="56">
        <v>48.8</v>
      </c>
      <c r="F36" s="3">
        <v>0</v>
      </c>
      <c r="G36" s="44">
        <f t="shared" si="5"/>
        <v>48.8</v>
      </c>
      <c r="H36" s="54">
        <v>39.200000000000003</v>
      </c>
      <c r="I36" s="4">
        <v>0</v>
      </c>
      <c r="J36" s="45">
        <f t="shared" si="6"/>
        <v>39.200000000000003</v>
      </c>
      <c r="K36" s="56">
        <v>27.3</v>
      </c>
      <c r="L36" s="4">
        <v>0</v>
      </c>
      <c r="M36" s="46">
        <f t="shared" si="7"/>
        <v>27.3</v>
      </c>
      <c r="N36" s="58">
        <v>6</v>
      </c>
      <c r="O36" s="79">
        <f t="shared" si="8"/>
        <v>109.3</v>
      </c>
      <c r="P36" s="60">
        <f t="shared" si="9"/>
        <v>34.700000000000003</v>
      </c>
      <c r="Q36" s="372">
        <v>15</v>
      </c>
    </row>
    <row r="37" spans="2:17" ht="13.5">
      <c r="B37" s="70" t="s">
        <v>18</v>
      </c>
      <c r="C37" s="53">
        <v>1</v>
      </c>
      <c r="D37" s="366" t="s">
        <v>45</v>
      </c>
      <c r="E37" s="56">
        <v>32.6</v>
      </c>
      <c r="F37" s="3">
        <v>0</v>
      </c>
      <c r="G37" s="44">
        <f t="shared" si="5"/>
        <v>32.6</v>
      </c>
      <c r="H37" s="54">
        <v>35.200000000000003</v>
      </c>
      <c r="I37" s="4">
        <v>0</v>
      </c>
      <c r="J37" s="45">
        <f t="shared" si="6"/>
        <v>35.200000000000003</v>
      </c>
      <c r="K37" s="56">
        <v>53.6</v>
      </c>
      <c r="L37" s="4">
        <v>0</v>
      </c>
      <c r="M37" s="46">
        <f t="shared" si="7"/>
        <v>53.6</v>
      </c>
      <c r="N37" s="58">
        <v>6</v>
      </c>
      <c r="O37" s="79">
        <f t="shared" si="8"/>
        <v>115.4</v>
      </c>
      <c r="P37" s="60">
        <f t="shared" si="9"/>
        <v>40.800000000000011</v>
      </c>
      <c r="Q37" s="372">
        <v>14</v>
      </c>
    </row>
    <row r="38" spans="2:17" ht="13.5">
      <c r="B38" s="70" t="s">
        <v>19</v>
      </c>
      <c r="C38" s="53">
        <v>19</v>
      </c>
      <c r="D38" s="366" t="s">
        <v>63</v>
      </c>
      <c r="E38" s="57">
        <v>52.9</v>
      </c>
      <c r="F38" s="3">
        <v>2</v>
      </c>
      <c r="G38" s="44">
        <f t="shared" si="5"/>
        <v>54.9</v>
      </c>
      <c r="H38" s="55">
        <v>47.5</v>
      </c>
      <c r="I38" s="5">
        <v>0</v>
      </c>
      <c r="J38" s="45">
        <f t="shared" si="6"/>
        <v>47.5</v>
      </c>
      <c r="K38" s="57">
        <v>32.6</v>
      </c>
      <c r="L38" s="5">
        <v>0</v>
      </c>
      <c r="M38" s="46">
        <f t="shared" si="7"/>
        <v>32.6</v>
      </c>
      <c r="N38" s="59">
        <v>4</v>
      </c>
      <c r="O38" s="79">
        <f t="shared" si="8"/>
        <v>131</v>
      </c>
      <c r="P38" s="60">
        <f t="shared" si="9"/>
        <v>56.400000000000006</v>
      </c>
      <c r="Q38" s="372" t="s">
        <v>89</v>
      </c>
    </row>
    <row r="39" spans="2:17" ht="13.5">
      <c r="B39" s="70" t="s">
        <v>20</v>
      </c>
      <c r="C39" s="53">
        <v>15</v>
      </c>
      <c r="D39" s="366" t="s">
        <v>67</v>
      </c>
      <c r="E39" s="56">
        <v>39.4</v>
      </c>
      <c r="F39" s="3">
        <v>0</v>
      </c>
      <c r="G39" s="44">
        <f t="shared" si="5"/>
        <v>39.4</v>
      </c>
      <c r="H39" s="54">
        <v>44.3</v>
      </c>
      <c r="I39" s="4">
        <v>2</v>
      </c>
      <c r="J39" s="45">
        <f t="shared" si="6"/>
        <v>46.3</v>
      </c>
      <c r="K39" s="56">
        <v>72.400000000000006</v>
      </c>
      <c r="L39" s="4">
        <v>0</v>
      </c>
      <c r="M39" s="46">
        <f t="shared" si="7"/>
        <v>72.400000000000006</v>
      </c>
      <c r="N39" s="58">
        <v>8</v>
      </c>
      <c r="O39" s="79">
        <f t="shared" si="8"/>
        <v>150.1</v>
      </c>
      <c r="P39" s="60">
        <f t="shared" si="9"/>
        <v>75.5</v>
      </c>
      <c r="Q39" s="372">
        <v>13</v>
      </c>
    </row>
    <row r="40" spans="2:17" ht="13.5">
      <c r="B40" s="70" t="s">
        <v>21</v>
      </c>
      <c r="C40" s="53">
        <v>21</v>
      </c>
      <c r="D40" s="366" t="s">
        <v>62</v>
      </c>
      <c r="E40" s="56">
        <v>53</v>
      </c>
      <c r="F40" s="3">
        <v>0</v>
      </c>
      <c r="G40" s="44">
        <f t="shared" si="5"/>
        <v>53</v>
      </c>
      <c r="H40" s="54">
        <v>63.9</v>
      </c>
      <c r="I40" s="4">
        <v>0</v>
      </c>
      <c r="J40" s="45">
        <f t="shared" si="6"/>
        <v>63.9</v>
      </c>
      <c r="K40" s="56">
        <v>45.1</v>
      </c>
      <c r="L40" s="4">
        <v>0</v>
      </c>
      <c r="M40" s="46">
        <f t="shared" si="7"/>
        <v>45.1</v>
      </c>
      <c r="N40" s="58">
        <v>8</v>
      </c>
      <c r="O40" s="79">
        <f t="shared" si="8"/>
        <v>154</v>
      </c>
      <c r="P40" s="60">
        <f t="shared" si="9"/>
        <v>79.400000000000006</v>
      </c>
      <c r="Q40" s="372">
        <v>12</v>
      </c>
    </row>
    <row r="41" spans="2:17" ht="14.25" thickBot="1">
      <c r="B41" s="124" t="s">
        <v>22</v>
      </c>
      <c r="C41" s="125">
        <v>31</v>
      </c>
      <c r="D41" s="367" t="s">
        <v>50</v>
      </c>
      <c r="E41" s="126">
        <v>35.1</v>
      </c>
      <c r="F41" s="127">
        <v>2</v>
      </c>
      <c r="G41" s="128">
        <f t="shared" si="5"/>
        <v>37.1</v>
      </c>
      <c r="H41" s="129">
        <v>35.4</v>
      </c>
      <c r="I41" s="130">
        <v>0</v>
      </c>
      <c r="J41" s="131">
        <f t="shared" si="6"/>
        <v>35.4</v>
      </c>
      <c r="K41" s="126"/>
      <c r="L41" s="130"/>
      <c r="M41" s="132">
        <f t="shared" si="7"/>
        <v>0</v>
      </c>
      <c r="N41" s="133">
        <v>6</v>
      </c>
      <c r="O41" s="134" t="s">
        <v>68</v>
      </c>
      <c r="P41" s="135"/>
      <c r="Q41" s="373">
        <v>11</v>
      </c>
    </row>
    <row r="42" spans="2:17">
      <c r="B42" s="84" t="s">
        <v>270</v>
      </c>
      <c r="D42" s="84"/>
    </row>
    <row r="43" spans="2:17">
      <c r="C43" s="361" t="s">
        <v>263</v>
      </c>
      <c r="D43" s="361"/>
    </row>
    <row r="44" spans="2:17">
      <c r="C44" s="361" t="s">
        <v>264</v>
      </c>
      <c r="D44" s="361"/>
    </row>
    <row r="45" spans="2:17">
      <c r="K45" t="s">
        <v>177</v>
      </c>
    </row>
  </sheetData>
  <sortState xmlns:xlrd2="http://schemas.microsoft.com/office/spreadsheetml/2017/richdata2" ref="C31:O41">
    <sortCondition ref="O31:O41"/>
  </sortState>
  <mergeCells count="23">
    <mergeCell ref="B1:Q1"/>
    <mergeCell ref="B2:Q2"/>
    <mergeCell ref="B3:Q3"/>
    <mergeCell ref="B4:Q4"/>
    <mergeCell ref="B5:B6"/>
    <mergeCell ref="C5:C6"/>
    <mergeCell ref="D5:D6"/>
    <mergeCell ref="E5:G5"/>
    <mergeCell ref="H5:J5"/>
    <mergeCell ref="K5:M5"/>
    <mergeCell ref="O29:O30"/>
    <mergeCell ref="P29:P30"/>
    <mergeCell ref="Q29:Q30"/>
    <mergeCell ref="O5:O6"/>
    <mergeCell ref="P5:P6"/>
    <mergeCell ref="Q5:Q6"/>
    <mergeCell ref="B28:Q28"/>
    <mergeCell ref="B29:B30"/>
    <mergeCell ref="C29:C30"/>
    <mergeCell ref="D29:D30"/>
    <mergeCell ref="E29:G29"/>
    <mergeCell ref="H29:J29"/>
    <mergeCell ref="K29:M29"/>
  </mergeCells>
  <pageMargins left="0" right="0" top="0.39370078740157483" bottom="0.39370078740157483" header="0" footer="0"/>
  <pageSetup paperSize="9" scale="87" pageOrder="overThenDown" orientation="landscape" useFirstPageNumber="1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52"/>
  <sheetViews>
    <sheetView tabSelected="1" workbookViewId="0">
      <selection activeCell="A5" sqref="A5:A6"/>
    </sheetView>
  </sheetViews>
  <sheetFormatPr defaultRowHeight="12.75"/>
  <cols>
    <col min="2" max="2" width="5.7109375" customWidth="1"/>
    <col min="3" max="3" width="6.28515625" customWidth="1"/>
    <col min="4" max="4" width="29.42578125" customWidth="1"/>
    <col min="15" max="15" width="9.5703125" bestFit="1" customWidth="1"/>
  </cols>
  <sheetData>
    <row r="1" spans="2:17" ht="15.75">
      <c r="B1" s="358" t="s">
        <v>274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60"/>
    </row>
    <row r="2" spans="2:17" ht="15.75">
      <c r="B2" s="374" t="s">
        <v>268</v>
      </c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</row>
    <row r="3" spans="2:17" ht="16.5" thickBot="1">
      <c r="B3" s="314" t="s">
        <v>44</v>
      </c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</row>
    <row r="4" spans="2:17" ht="16.5" thickBot="1">
      <c r="B4" s="376" t="s">
        <v>145</v>
      </c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2"/>
    </row>
    <row r="5" spans="2:17" ht="15">
      <c r="B5" s="377" t="s">
        <v>0</v>
      </c>
      <c r="C5" s="378" t="s">
        <v>33</v>
      </c>
      <c r="D5" s="379" t="s">
        <v>269</v>
      </c>
      <c r="E5" s="380" t="s">
        <v>34</v>
      </c>
      <c r="F5" s="381"/>
      <c r="G5" s="382"/>
      <c r="H5" s="380" t="s">
        <v>35</v>
      </c>
      <c r="I5" s="381"/>
      <c r="J5" s="382"/>
      <c r="K5" s="380" t="s">
        <v>3</v>
      </c>
      <c r="L5" s="381"/>
      <c r="M5" s="382"/>
      <c r="N5" s="383" t="s">
        <v>36</v>
      </c>
      <c r="O5" s="384" t="s">
        <v>37</v>
      </c>
      <c r="P5" s="378"/>
      <c r="Q5" s="385" t="s">
        <v>7</v>
      </c>
    </row>
    <row r="6" spans="2:17" ht="15.75" thickBot="1">
      <c r="B6" s="386"/>
      <c r="C6" s="387" t="s">
        <v>38</v>
      </c>
      <c r="D6" s="388"/>
      <c r="E6" s="389" t="s">
        <v>8</v>
      </c>
      <c r="F6" s="390" t="s">
        <v>39</v>
      </c>
      <c r="G6" s="391" t="s">
        <v>37</v>
      </c>
      <c r="H6" s="389" t="s">
        <v>8</v>
      </c>
      <c r="I6" s="390" t="s">
        <v>39</v>
      </c>
      <c r="J6" s="391" t="s">
        <v>37</v>
      </c>
      <c r="K6" s="389" t="s">
        <v>8</v>
      </c>
      <c r="L6" s="390" t="s">
        <v>39</v>
      </c>
      <c r="M6" s="391" t="s">
        <v>37</v>
      </c>
      <c r="N6" s="392" t="s">
        <v>40</v>
      </c>
      <c r="O6" s="393" t="s">
        <v>41</v>
      </c>
      <c r="P6" s="387" t="s">
        <v>6</v>
      </c>
      <c r="Q6" s="394" t="s">
        <v>42</v>
      </c>
    </row>
    <row r="7" spans="2:17">
      <c r="B7" s="6" t="s">
        <v>12</v>
      </c>
      <c r="C7" s="6">
        <v>25</v>
      </c>
      <c r="D7" s="408" t="s">
        <v>48</v>
      </c>
      <c r="E7" s="7">
        <v>41.4</v>
      </c>
      <c r="F7" s="8">
        <v>0</v>
      </c>
      <c r="G7" s="9">
        <f t="shared" ref="G7:G25" si="0">SUM(E7:F7)</f>
        <v>41.4</v>
      </c>
      <c r="H7" s="7">
        <v>21.8</v>
      </c>
      <c r="I7" s="8">
        <v>5</v>
      </c>
      <c r="J7" s="9">
        <f t="shared" ref="J7:J25" si="1">SUM(H7:I7)</f>
        <v>26.8</v>
      </c>
      <c r="K7" s="7">
        <v>55.5</v>
      </c>
      <c r="L7" s="8">
        <v>0</v>
      </c>
      <c r="M7" s="9">
        <f t="shared" ref="M7:M25" si="2">SUM(K7:L7)</f>
        <v>55.5</v>
      </c>
      <c r="N7" s="10">
        <v>6</v>
      </c>
      <c r="O7" s="39">
        <f t="shared" ref="O7:O25" si="3">SUM(G7,J7,M7)-N7</f>
        <v>117.7</v>
      </c>
      <c r="P7" s="11">
        <f t="shared" ref="P7:P19" si="4">O7-$O$7</f>
        <v>0</v>
      </c>
      <c r="Q7" s="402">
        <v>20</v>
      </c>
    </row>
    <row r="8" spans="2:17">
      <c r="B8" s="12" t="s">
        <v>13</v>
      </c>
      <c r="C8" s="13">
        <v>45</v>
      </c>
      <c r="D8" s="409" t="s">
        <v>83</v>
      </c>
      <c r="E8" s="14">
        <v>42.3</v>
      </c>
      <c r="F8" s="15">
        <v>0</v>
      </c>
      <c r="G8" s="16">
        <f t="shared" si="0"/>
        <v>42.3</v>
      </c>
      <c r="H8" s="14">
        <v>33.1</v>
      </c>
      <c r="I8" s="15">
        <v>0</v>
      </c>
      <c r="J8" s="16">
        <f t="shared" si="1"/>
        <v>33.1</v>
      </c>
      <c r="K8" s="14">
        <v>54.2</v>
      </c>
      <c r="L8" s="15">
        <v>0</v>
      </c>
      <c r="M8" s="16">
        <f t="shared" si="2"/>
        <v>54.2</v>
      </c>
      <c r="N8" s="17">
        <v>6</v>
      </c>
      <c r="O8" s="40">
        <f t="shared" si="3"/>
        <v>123.60000000000002</v>
      </c>
      <c r="P8" s="18">
        <f>O8-$O$7</f>
        <v>5.9000000000000199</v>
      </c>
      <c r="Q8" s="403" t="s">
        <v>89</v>
      </c>
    </row>
    <row r="9" spans="2:17">
      <c r="B9" s="13" t="s">
        <v>14</v>
      </c>
      <c r="C9" s="13">
        <v>24</v>
      </c>
      <c r="D9" s="409" t="s">
        <v>82</v>
      </c>
      <c r="E9" s="14">
        <v>39.799999999999997</v>
      </c>
      <c r="F9" s="15">
        <v>0</v>
      </c>
      <c r="G9" s="16">
        <f t="shared" si="0"/>
        <v>39.799999999999997</v>
      </c>
      <c r="H9" s="14">
        <v>31.1</v>
      </c>
      <c r="I9" s="15">
        <v>5</v>
      </c>
      <c r="J9" s="16">
        <f t="shared" si="1"/>
        <v>36.1</v>
      </c>
      <c r="K9" s="14">
        <v>59.7</v>
      </c>
      <c r="L9" s="15">
        <v>0</v>
      </c>
      <c r="M9" s="16">
        <f t="shared" si="2"/>
        <v>59.7</v>
      </c>
      <c r="N9" s="17">
        <v>8</v>
      </c>
      <c r="O9" s="40">
        <f t="shared" si="3"/>
        <v>127.60000000000002</v>
      </c>
      <c r="P9" s="18">
        <f t="shared" si="4"/>
        <v>9.9000000000000199</v>
      </c>
      <c r="Q9" s="403">
        <v>19</v>
      </c>
    </row>
    <row r="10" spans="2:17">
      <c r="B10" s="12" t="s">
        <v>15</v>
      </c>
      <c r="C10" s="13">
        <v>43</v>
      </c>
      <c r="D10" s="409" t="s">
        <v>57</v>
      </c>
      <c r="E10" s="14">
        <v>42.9</v>
      </c>
      <c r="F10" s="15">
        <v>0</v>
      </c>
      <c r="G10" s="16">
        <f t="shared" si="0"/>
        <v>42.9</v>
      </c>
      <c r="H10" s="14">
        <v>31.1</v>
      </c>
      <c r="I10" s="15">
        <v>0</v>
      </c>
      <c r="J10" s="16">
        <f t="shared" si="1"/>
        <v>31.1</v>
      </c>
      <c r="K10" s="14">
        <v>56</v>
      </c>
      <c r="L10" s="15">
        <v>5</v>
      </c>
      <c r="M10" s="16">
        <f t="shared" si="2"/>
        <v>61</v>
      </c>
      <c r="N10" s="17">
        <v>4</v>
      </c>
      <c r="O10" s="40">
        <f t="shared" si="3"/>
        <v>131</v>
      </c>
      <c r="P10" s="18">
        <f t="shared" si="4"/>
        <v>13.299999999999997</v>
      </c>
      <c r="Q10" s="403">
        <v>18</v>
      </c>
    </row>
    <row r="11" spans="2:17">
      <c r="B11" s="13" t="s">
        <v>16</v>
      </c>
      <c r="C11" s="13">
        <v>13</v>
      </c>
      <c r="D11" s="409" t="s">
        <v>50</v>
      </c>
      <c r="E11" s="14">
        <v>52.2</v>
      </c>
      <c r="F11" s="15">
        <v>0</v>
      </c>
      <c r="G11" s="16">
        <f t="shared" si="0"/>
        <v>52.2</v>
      </c>
      <c r="H11" s="14">
        <v>30</v>
      </c>
      <c r="I11" s="15">
        <v>0</v>
      </c>
      <c r="J11" s="16">
        <f t="shared" si="1"/>
        <v>30</v>
      </c>
      <c r="K11" s="14">
        <v>63.7</v>
      </c>
      <c r="L11" s="15">
        <v>5</v>
      </c>
      <c r="M11" s="16">
        <f t="shared" si="2"/>
        <v>68.7</v>
      </c>
      <c r="N11" s="17">
        <v>8</v>
      </c>
      <c r="O11" s="40">
        <f t="shared" si="3"/>
        <v>142.9</v>
      </c>
      <c r="P11" s="18">
        <f t="shared" si="4"/>
        <v>25.200000000000003</v>
      </c>
      <c r="Q11" s="403">
        <v>17</v>
      </c>
    </row>
    <row r="12" spans="2:17">
      <c r="B12" s="12" t="s">
        <v>17</v>
      </c>
      <c r="C12" s="13">
        <v>2</v>
      </c>
      <c r="D12" s="409" t="s">
        <v>46</v>
      </c>
      <c r="E12" s="14">
        <v>47.3</v>
      </c>
      <c r="F12" s="15">
        <v>0</v>
      </c>
      <c r="G12" s="16">
        <f t="shared" si="0"/>
        <v>47.3</v>
      </c>
      <c r="H12" s="14">
        <v>38.9</v>
      </c>
      <c r="I12" s="15">
        <v>5</v>
      </c>
      <c r="J12" s="16">
        <f t="shared" si="1"/>
        <v>43.9</v>
      </c>
      <c r="K12" s="14">
        <v>67.8</v>
      </c>
      <c r="L12" s="15">
        <v>0</v>
      </c>
      <c r="M12" s="16">
        <f t="shared" si="2"/>
        <v>67.8</v>
      </c>
      <c r="N12" s="17">
        <v>10</v>
      </c>
      <c r="O12" s="40">
        <f t="shared" si="3"/>
        <v>149</v>
      </c>
      <c r="P12" s="18">
        <f t="shared" si="4"/>
        <v>31.299999999999997</v>
      </c>
      <c r="Q12" s="403">
        <v>16</v>
      </c>
    </row>
    <row r="13" spans="2:17">
      <c r="B13" s="13" t="s">
        <v>18</v>
      </c>
      <c r="C13" s="13">
        <v>33</v>
      </c>
      <c r="D13" s="409" t="s">
        <v>87</v>
      </c>
      <c r="E13" s="14">
        <v>42.3</v>
      </c>
      <c r="F13" s="15">
        <v>0</v>
      </c>
      <c r="G13" s="16">
        <f t="shared" si="0"/>
        <v>42.3</v>
      </c>
      <c r="H13" s="14">
        <v>32.700000000000003</v>
      </c>
      <c r="I13" s="15">
        <v>5</v>
      </c>
      <c r="J13" s="16">
        <f t="shared" si="1"/>
        <v>37.700000000000003</v>
      </c>
      <c r="K13" s="14">
        <v>70.400000000000006</v>
      </c>
      <c r="L13" s="15">
        <v>5</v>
      </c>
      <c r="M13" s="16">
        <f t="shared" si="2"/>
        <v>75.400000000000006</v>
      </c>
      <c r="N13" s="17">
        <v>4</v>
      </c>
      <c r="O13" s="40">
        <f t="shared" si="3"/>
        <v>151.4</v>
      </c>
      <c r="P13" s="18">
        <f t="shared" si="4"/>
        <v>33.700000000000003</v>
      </c>
      <c r="Q13" s="403">
        <v>15</v>
      </c>
    </row>
    <row r="14" spans="2:17">
      <c r="B14" s="13" t="s">
        <v>19</v>
      </c>
      <c r="C14" s="13">
        <v>5</v>
      </c>
      <c r="D14" s="409" t="s">
        <v>54</v>
      </c>
      <c r="E14" s="14">
        <v>45.3</v>
      </c>
      <c r="F14" s="15">
        <v>10</v>
      </c>
      <c r="G14" s="16">
        <f t="shared" si="0"/>
        <v>55.3</v>
      </c>
      <c r="H14" s="14">
        <v>33</v>
      </c>
      <c r="I14" s="15">
        <v>5</v>
      </c>
      <c r="J14" s="16">
        <f t="shared" si="1"/>
        <v>38</v>
      </c>
      <c r="K14" s="14">
        <v>68</v>
      </c>
      <c r="L14" s="15">
        <v>0</v>
      </c>
      <c r="M14" s="16">
        <f t="shared" si="2"/>
        <v>68</v>
      </c>
      <c r="N14" s="17">
        <v>8</v>
      </c>
      <c r="O14" s="40">
        <f t="shared" si="3"/>
        <v>153.30000000000001</v>
      </c>
      <c r="P14" s="18">
        <f t="shared" si="4"/>
        <v>35.600000000000009</v>
      </c>
      <c r="Q14" s="403">
        <v>14</v>
      </c>
    </row>
    <row r="15" spans="2:17">
      <c r="B15" s="13" t="s">
        <v>20</v>
      </c>
      <c r="C15" s="13">
        <v>26</v>
      </c>
      <c r="D15" s="409" t="s">
        <v>59</v>
      </c>
      <c r="E15" s="14">
        <v>50.6</v>
      </c>
      <c r="F15" s="15">
        <v>5</v>
      </c>
      <c r="G15" s="16">
        <f t="shared" si="0"/>
        <v>55.6</v>
      </c>
      <c r="H15" s="14">
        <v>31.2</v>
      </c>
      <c r="I15" s="15">
        <v>5</v>
      </c>
      <c r="J15" s="16">
        <f t="shared" si="1"/>
        <v>36.200000000000003</v>
      </c>
      <c r="K15" s="14">
        <v>72.400000000000006</v>
      </c>
      <c r="L15" s="15">
        <v>0</v>
      </c>
      <c r="M15" s="16">
        <f t="shared" si="2"/>
        <v>72.400000000000006</v>
      </c>
      <c r="N15" s="17">
        <v>8</v>
      </c>
      <c r="O15" s="40">
        <f t="shared" si="3"/>
        <v>156.20000000000002</v>
      </c>
      <c r="P15" s="18">
        <f t="shared" si="4"/>
        <v>38.500000000000014</v>
      </c>
      <c r="Q15" s="403" t="s">
        <v>89</v>
      </c>
    </row>
    <row r="16" spans="2:17">
      <c r="B16" s="13" t="s">
        <v>21</v>
      </c>
      <c r="C16" s="13">
        <v>27</v>
      </c>
      <c r="D16" s="409" t="s">
        <v>80</v>
      </c>
      <c r="E16" s="14">
        <v>52.4</v>
      </c>
      <c r="F16" s="15">
        <v>0</v>
      </c>
      <c r="G16" s="16">
        <f t="shared" si="0"/>
        <v>52.4</v>
      </c>
      <c r="H16" s="14">
        <v>30.8</v>
      </c>
      <c r="I16" s="15">
        <v>5</v>
      </c>
      <c r="J16" s="16">
        <f t="shared" si="1"/>
        <v>35.799999999999997</v>
      </c>
      <c r="K16" s="14">
        <v>81.7</v>
      </c>
      <c r="L16" s="15">
        <v>0</v>
      </c>
      <c r="M16" s="16">
        <f t="shared" si="2"/>
        <v>81.7</v>
      </c>
      <c r="N16" s="17">
        <v>12</v>
      </c>
      <c r="O16" s="40">
        <f t="shared" si="3"/>
        <v>157.89999999999998</v>
      </c>
      <c r="P16" s="18">
        <f t="shared" si="4"/>
        <v>40.199999999999974</v>
      </c>
      <c r="Q16" s="403" t="s">
        <v>89</v>
      </c>
    </row>
    <row r="17" spans="2:17">
      <c r="B17" s="13" t="s">
        <v>22</v>
      </c>
      <c r="C17" s="13">
        <v>7</v>
      </c>
      <c r="D17" s="409" t="s">
        <v>55</v>
      </c>
      <c r="E17" s="14">
        <v>51.8</v>
      </c>
      <c r="F17" s="15">
        <v>0</v>
      </c>
      <c r="G17" s="16">
        <f t="shared" si="0"/>
        <v>51.8</v>
      </c>
      <c r="H17" s="14">
        <v>34.799999999999997</v>
      </c>
      <c r="I17" s="15">
        <v>0</v>
      </c>
      <c r="J17" s="16">
        <f t="shared" si="1"/>
        <v>34.799999999999997</v>
      </c>
      <c r="K17" s="14">
        <v>76.3</v>
      </c>
      <c r="L17" s="15">
        <v>5</v>
      </c>
      <c r="M17" s="16">
        <f t="shared" si="2"/>
        <v>81.3</v>
      </c>
      <c r="N17" s="17">
        <v>10</v>
      </c>
      <c r="O17" s="40">
        <f t="shared" si="3"/>
        <v>157.89999999999998</v>
      </c>
      <c r="P17" s="18">
        <f t="shared" si="4"/>
        <v>40.199999999999974</v>
      </c>
      <c r="Q17" s="403">
        <v>13</v>
      </c>
    </row>
    <row r="18" spans="2:17">
      <c r="B18" s="13" t="s">
        <v>23</v>
      </c>
      <c r="C18" s="13">
        <v>42</v>
      </c>
      <c r="D18" s="409" t="s">
        <v>74</v>
      </c>
      <c r="E18" s="14">
        <v>43.8</v>
      </c>
      <c r="F18" s="15">
        <v>10</v>
      </c>
      <c r="G18" s="16">
        <f t="shared" si="0"/>
        <v>53.8</v>
      </c>
      <c r="H18" s="14">
        <v>36.6</v>
      </c>
      <c r="I18" s="15">
        <v>10</v>
      </c>
      <c r="J18" s="16">
        <f t="shared" si="1"/>
        <v>46.6</v>
      </c>
      <c r="K18" s="14">
        <v>70.400000000000006</v>
      </c>
      <c r="L18" s="15">
        <v>0</v>
      </c>
      <c r="M18" s="16">
        <f t="shared" si="2"/>
        <v>70.400000000000006</v>
      </c>
      <c r="N18" s="17">
        <v>10</v>
      </c>
      <c r="O18" s="40">
        <f t="shared" si="3"/>
        <v>160.80000000000001</v>
      </c>
      <c r="P18" s="18">
        <f t="shared" si="4"/>
        <v>43.100000000000009</v>
      </c>
      <c r="Q18" s="403">
        <v>12</v>
      </c>
    </row>
    <row r="19" spans="2:17">
      <c r="B19" s="12" t="s">
        <v>24</v>
      </c>
      <c r="C19" s="12">
        <v>9</v>
      </c>
      <c r="D19" s="409" t="s">
        <v>56</v>
      </c>
      <c r="E19" s="14">
        <v>50.6</v>
      </c>
      <c r="F19" s="15">
        <v>5</v>
      </c>
      <c r="G19" s="16">
        <f t="shared" si="0"/>
        <v>55.6</v>
      </c>
      <c r="H19" s="14">
        <v>30.2</v>
      </c>
      <c r="I19" s="15">
        <v>5</v>
      </c>
      <c r="J19" s="16">
        <f t="shared" si="1"/>
        <v>35.200000000000003</v>
      </c>
      <c r="K19" s="14">
        <v>81.2</v>
      </c>
      <c r="L19" s="15">
        <v>5</v>
      </c>
      <c r="M19" s="16">
        <f t="shared" si="2"/>
        <v>86.2</v>
      </c>
      <c r="N19" s="17">
        <v>14</v>
      </c>
      <c r="O19" s="40">
        <f t="shared" si="3"/>
        <v>163</v>
      </c>
      <c r="P19" s="18">
        <f t="shared" si="4"/>
        <v>45.3</v>
      </c>
      <c r="Q19" s="403">
        <v>11</v>
      </c>
    </row>
    <row r="20" spans="2:17">
      <c r="B20" s="12" t="s">
        <v>25</v>
      </c>
      <c r="C20" s="12">
        <v>21</v>
      </c>
      <c r="D20" s="409" t="s">
        <v>51</v>
      </c>
      <c r="E20" s="14">
        <v>54.3</v>
      </c>
      <c r="F20" s="15">
        <v>0</v>
      </c>
      <c r="G20" s="16">
        <f t="shared" si="0"/>
        <v>54.3</v>
      </c>
      <c r="H20" s="14">
        <v>45.9</v>
      </c>
      <c r="I20" s="15">
        <v>0</v>
      </c>
      <c r="J20" s="16">
        <f t="shared" si="1"/>
        <v>45.9</v>
      </c>
      <c r="K20" s="14">
        <v>77.400000000000006</v>
      </c>
      <c r="L20" s="15">
        <v>0</v>
      </c>
      <c r="M20" s="16">
        <f t="shared" si="2"/>
        <v>77.400000000000006</v>
      </c>
      <c r="N20" s="17">
        <v>14</v>
      </c>
      <c r="O20" s="40">
        <f t="shared" si="3"/>
        <v>163.6</v>
      </c>
      <c r="P20" s="18">
        <f t="shared" ref="P20:P25" si="5">O20-$O$7</f>
        <v>45.899999999999991</v>
      </c>
      <c r="Q20" s="403">
        <v>10</v>
      </c>
    </row>
    <row r="21" spans="2:17">
      <c r="B21" s="12" t="s">
        <v>26</v>
      </c>
      <c r="C21" s="12">
        <v>40</v>
      </c>
      <c r="D21" s="409" t="s">
        <v>72</v>
      </c>
      <c r="E21" s="14">
        <v>52.3</v>
      </c>
      <c r="F21" s="15">
        <v>0</v>
      </c>
      <c r="G21" s="16">
        <f t="shared" si="0"/>
        <v>52.3</v>
      </c>
      <c r="H21" s="14">
        <v>47.9</v>
      </c>
      <c r="I21" s="15">
        <v>5</v>
      </c>
      <c r="J21" s="16">
        <f t="shared" si="1"/>
        <v>52.9</v>
      </c>
      <c r="K21" s="14">
        <v>73.5</v>
      </c>
      <c r="L21" s="15">
        <v>0</v>
      </c>
      <c r="M21" s="16">
        <f t="shared" si="2"/>
        <v>73.5</v>
      </c>
      <c r="N21" s="17">
        <v>14</v>
      </c>
      <c r="O21" s="40">
        <f t="shared" si="3"/>
        <v>164.7</v>
      </c>
      <c r="P21" s="18">
        <f t="shared" si="5"/>
        <v>46.999999999999986</v>
      </c>
      <c r="Q21" s="403" t="s">
        <v>89</v>
      </c>
    </row>
    <row r="22" spans="2:17">
      <c r="B22" s="12" t="s">
        <v>27</v>
      </c>
      <c r="C22" s="12">
        <v>29</v>
      </c>
      <c r="D22" s="409" t="s">
        <v>58</v>
      </c>
      <c r="E22" s="14">
        <v>46.1</v>
      </c>
      <c r="F22" s="15">
        <v>5</v>
      </c>
      <c r="G22" s="16">
        <f t="shared" si="0"/>
        <v>51.1</v>
      </c>
      <c r="H22" s="14">
        <v>43.6</v>
      </c>
      <c r="I22" s="15">
        <v>15</v>
      </c>
      <c r="J22" s="16">
        <f t="shared" si="1"/>
        <v>58.6</v>
      </c>
      <c r="K22" s="14">
        <v>71.8</v>
      </c>
      <c r="L22" s="15">
        <v>10</v>
      </c>
      <c r="M22" s="16">
        <f t="shared" si="2"/>
        <v>81.8</v>
      </c>
      <c r="N22" s="17">
        <v>12</v>
      </c>
      <c r="O22" s="40">
        <f t="shared" si="3"/>
        <v>179.5</v>
      </c>
      <c r="P22" s="18">
        <f t="shared" si="5"/>
        <v>61.8</v>
      </c>
      <c r="Q22" s="403">
        <v>9</v>
      </c>
    </row>
    <row r="23" spans="2:17">
      <c r="B23" s="12" t="s">
        <v>28</v>
      </c>
      <c r="C23" s="12">
        <v>20</v>
      </c>
      <c r="D23" s="409" t="s">
        <v>52</v>
      </c>
      <c r="E23" s="14">
        <v>53</v>
      </c>
      <c r="F23" s="15">
        <v>10</v>
      </c>
      <c r="G23" s="16">
        <f t="shared" si="0"/>
        <v>63</v>
      </c>
      <c r="H23" s="14">
        <v>39.4</v>
      </c>
      <c r="I23" s="15">
        <v>5</v>
      </c>
      <c r="J23" s="16">
        <f t="shared" si="1"/>
        <v>44.4</v>
      </c>
      <c r="K23" s="14">
        <v>93.9</v>
      </c>
      <c r="L23" s="15">
        <v>5</v>
      </c>
      <c r="M23" s="16">
        <f t="shared" si="2"/>
        <v>98.9</v>
      </c>
      <c r="N23" s="17">
        <v>14</v>
      </c>
      <c r="O23" s="40">
        <f t="shared" si="3"/>
        <v>192.3</v>
      </c>
      <c r="P23" s="18">
        <f t="shared" si="5"/>
        <v>74.600000000000009</v>
      </c>
      <c r="Q23" s="403">
        <v>8</v>
      </c>
    </row>
    <row r="24" spans="2:17">
      <c r="B24" s="12" t="s">
        <v>29</v>
      </c>
      <c r="C24" s="12">
        <v>39</v>
      </c>
      <c r="D24" s="409" t="s">
        <v>84</v>
      </c>
      <c r="E24" s="14">
        <v>50.8</v>
      </c>
      <c r="F24" s="15">
        <v>0</v>
      </c>
      <c r="G24" s="16">
        <f t="shared" si="0"/>
        <v>50.8</v>
      </c>
      <c r="H24" s="14">
        <v>88.8</v>
      </c>
      <c r="I24" s="15">
        <v>5</v>
      </c>
      <c r="J24" s="16">
        <f t="shared" si="1"/>
        <v>93.8</v>
      </c>
      <c r="K24" s="14">
        <v>92.2</v>
      </c>
      <c r="L24" s="15">
        <v>15</v>
      </c>
      <c r="M24" s="16">
        <f t="shared" si="2"/>
        <v>107.2</v>
      </c>
      <c r="N24" s="17">
        <v>14</v>
      </c>
      <c r="O24" s="40">
        <f t="shared" si="3"/>
        <v>237.8</v>
      </c>
      <c r="P24" s="18">
        <f t="shared" si="5"/>
        <v>120.10000000000001</v>
      </c>
      <c r="Q24" s="403">
        <v>7</v>
      </c>
    </row>
    <row r="25" spans="2:17" ht="13.5" thickBot="1">
      <c r="B25" s="86" t="s">
        <v>30</v>
      </c>
      <c r="C25" s="86">
        <v>11</v>
      </c>
      <c r="D25" s="410" t="s">
        <v>65</v>
      </c>
      <c r="E25" s="87">
        <v>71.400000000000006</v>
      </c>
      <c r="F25" s="88">
        <v>10</v>
      </c>
      <c r="G25" s="89">
        <f t="shared" si="0"/>
        <v>81.400000000000006</v>
      </c>
      <c r="H25" s="87">
        <v>73.2</v>
      </c>
      <c r="I25" s="88">
        <v>5</v>
      </c>
      <c r="J25" s="89">
        <f t="shared" si="1"/>
        <v>78.2</v>
      </c>
      <c r="K25" s="87">
        <v>101.5</v>
      </c>
      <c r="L25" s="88">
        <v>5</v>
      </c>
      <c r="M25" s="89">
        <f t="shared" si="2"/>
        <v>106.5</v>
      </c>
      <c r="N25" s="90">
        <v>18</v>
      </c>
      <c r="O25" s="91">
        <f t="shared" si="3"/>
        <v>248.10000000000002</v>
      </c>
      <c r="P25" s="92">
        <f t="shared" si="5"/>
        <v>130.40000000000003</v>
      </c>
      <c r="Q25" s="404">
        <v>6</v>
      </c>
    </row>
    <row r="26" spans="2:17" ht="16.5" thickBot="1">
      <c r="B26" s="395" t="s">
        <v>167</v>
      </c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20"/>
    </row>
    <row r="27" spans="2:17" ht="15">
      <c r="B27" s="377" t="s">
        <v>0</v>
      </c>
      <c r="C27" s="378" t="s">
        <v>33</v>
      </c>
      <c r="D27" s="379" t="s">
        <v>269</v>
      </c>
      <c r="E27" s="380" t="s">
        <v>34</v>
      </c>
      <c r="F27" s="381"/>
      <c r="G27" s="382"/>
      <c r="H27" s="380" t="s">
        <v>35</v>
      </c>
      <c r="I27" s="381"/>
      <c r="J27" s="382"/>
      <c r="K27" s="380" t="s">
        <v>3</v>
      </c>
      <c r="L27" s="381"/>
      <c r="M27" s="382"/>
      <c r="N27" s="383" t="s">
        <v>43</v>
      </c>
      <c r="O27" s="384" t="s">
        <v>37</v>
      </c>
      <c r="P27" s="378"/>
      <c r="Q27" s="385" t="s">
        <v>7</v>
      </c>
    </row>
    <row r="28" spans="2:17" ht="15.75" thickBot="1">
      <c r="B28" s="386"/>
      <c r="C28" s="387" t="s">
        <v>38</v>
      </c>
      <c r="D28" s="396"/>
      <c r="E28" s="397" t="s">
        <v>8</v>
      </c>
      <c r="F28" s="398" t="s">
        <v>39</v>
      </c>
      <c r="G28" s="399" t="s">
        <v>37</v>
      </c>
      <c r="H28" s="397" t="s">
        <v>8</v>
      </c>
      <c r="I28" s="398" t="s">
        <v>39</v>
      </c>
      <c r="J28" s="399" t="s">
        <v>37</v>
      </c>
      <c r="K28" s="397" t="s">
        <v>8</v>
      </c>
      <c r="L28" s="398" t="s">
        <v>39</v>
      </c>
      <c r="M28" s="399" t="s">
        <v>37</v>
      </c>
      <c r="N28" s="400" t="s">
        <v>40</v>
      </c>
      <c r="O28" s="401" t="s">
        <v>41</v>
      </c>
      <c r="P28" s="387" t="s">
        <v>6</v>
      </c>
      <c r="Q28" s="394" t="s">
        <v>42</v>
      </c>
    </row>
    <row r="29" spans="2:17">
      <c r="B29" s="6" t="s">
        <v>12</v>
      </c>
      <c r="C29" s="19">
        <v>44</v>
      </c>
      <c r="D29" s="411" t="s">
        <v>83</v>
      </c>
      <c r="E29" s="20">
        <v>42.4</v>
      </c>
      <c r="F29" s="21">
        <v>0</v>
      </c>
      <c r="G29" s="9">
        <f t="shared" ref="G29:G48" si="6">SUM(E29:F29)</f>
        <v>42.4</v>
      </c>
      <c r="H29" s="20">
        <v>23.5</v>
      </c>
      <c r="I29" s="21">
        <v>5</v>
      </c>
      <c r="J29" s="85">
        <f t="shared" ref="J29:J48" si="7">SUM(H29:I29)</f>
        <v>28.5</v>
      </c>
      <c r="K29" s="20">
        <v>58.7</v>
      </c>
      <c r="L29" s="21">
        <v>0</v>
      </c>
      <c r="M29" s="85">
        <f t="shared" ref="M29:M48" si="8">SUM(K29:L29)</f>
        <v>58.7</v>
      </c>
      <c r="N29" s="22">
        <v>4</v>
      </c>
      <c r="O29" s="39">
        <f t="shared" ref="O29:O48" si="9">SUM(G29,J29,M29)-N29</f>
        <v>125.60000000000002</v>
      </c>
      <c r="P29" s="23">
        <f t="shared" ref="P29:P43" si="10">O29-$O$29</f>
        <v>0</v>
      </c>
      <c r="Q29" s="405" t="s">
        <v>89</v>
      </c>
    </row>
    <row r="30" spans="2:17">
      <c r="B30" s="13" t="s">
        <v>13</v>
      </c>
      <c r="C30" s="24">
        <v>16</v>
      </c>
      <c r="D30" s="412" t="s">
        <v>50</v>
      </c>
      <c r="E30" s="25">
        <v>40.700000000000003</v>
      </c>
      <c r="F30" s="26">
        <v>0</v>
      </c>
      <c r="G30" s="16">
        <f t="shared" si="6"/>
        <v>40.700000000000003</v>
      </c>
      <c r="H30" s="25">
        <v>23.6</v>
      </c>
      <c r="I30" s="26">
        <v>5</v>
      </c>
      <c r="J30" s="27">
        <f t="shared" si="7"/>
        <v>28.6</v>
      </c>
      <c r="K30" s="25">
        <v>65</v>
      </c>
      <c r="L30" s="26">
        <v>0</v>
      </c>
      <c r="M30" s="27">
        <f t="shared" si="8"/>
        <v>65</v>
      </c>
      <c r="N30" s="28">
        <v>8</v>
      </c>
      <c r="O30" s="40">
        <f t="shared" si="9"/>
        <v>126.30000000000001</v>
      </c>
      <c r="P30" s="29">
        <f t="shared" si="10"/>
        <v>0.69999999999998863</v>
      </c>
      <c r="Q30" s="406">
        <v>20</v>
      </c>
    </row>
    <row r="31" spans="2:17">
      <c r="B31" s="13" t="s">
        <v>14</v>
      </c>
      <c r="C31" s="24">
        <v>22</v>
      </c>
      <c r="D31" s="412" t="s">
        <v>88</v>
      </c>
      <c r="E31" s="25">
        <v>39.5</v>
      </c>
      <c r="F31" s="26">
        <v>0</v>
      </c>
      <c r="G31" s="16">
        <f t="shared" si="6"/>
        <v>39.5</v>
      </c>
      <c r="H31" s="25">
        <v>23.8</v>
      </c>
      <c r="I31" s="26">
        <v>5</v>
      </c>
      <c r="J31" s="27">
        <f t="shared" si="7"/>
        <v>28.8</v>
      </c>
      <c r="K31" s="25">
        <v>63</v>
      </c>
      <c r="L31" s="26">
        <v>0</v>
      </c>
      <c r="M31" s="27">
        <f t="shared" si="8"/>
        <v>63</v>
      </c>
      <c r="N31" s="28">
        <v>4</v>
      </c>
      <c r="O31" s="40">
        <f t="shared" si="9"/>
        <v>127.30000000000001</v>
      </c>
      <c r="P31" s="29">
        <f t="shared" si="10"/>
        <v>1.6999999999999886</v>
      </c>
      <c r="Q31" s="406" t="s">
        <v>89</v>
      </c>
    </row>
    <row r="32" spans="2:17">
      <c r="B32" s="13" t="s">
        <v>15</v>
      </c>
      <c r="C32" s="30">
        <v>18</v>
      </c>
      <c r="D32" s="413" t="s">
        <v>57</v>
      </c>
      <c r="E32" s="25">
        <v>44.8</v>
      </c>
      <c r="F32" s="26">
        <v>0</v>
      </c>
      <c r="G32" s="16">
        <f t="shared" si="6"/>
        <v>44.8</v>
      </c>
      <c r="H32" s="25">
        <v>24.2</v>
      </c>
      <c r="I32" s="26">
        <v>0</v>
      </c>
      <c r="J32" s="27">
        <f t="shared" si="7"/>
        <v>24.2</v>
      </c>
      <c r="K32" s="25">
        <v>59.8</v>
      </c>
      <c r="L32" s="26">
        <v>5</v>
      </c>
      <c r="M32" s="27">
        <f t="shared" si="8"/>
        <v>64.8</v>
      </c>
      <c r="N32" s="28">
        <v>6</v>
      </c>
      <c r="O32" s="40">
        <f t="shared" si="9"/>
        <v>127.80000000000001</v>
      </c>
      <c r="P32" s="29">
        <f t="shared" si="10"/>
        <v>2.1999999999999886</v>
      </c>
      <c r="Q32" s="406">
        <v>19</v>
      </c>
    </row>
    <row r="33" spans="2:17">
      <c r="B33" s="13" t="s">
        <v>16</v>
      </c>
      <c r="C33" s="31">
        <v>30</v>
      </c>
      <c r="D33" s="414" t="s">
        <v>76</v>
      </c>
      <c r="E33" s="25">
        <v>46.6</v>
      </c>
      <c r="F33" s="26">
        <v>0</v>
      </c>
      <c r="G33" s="16">
        <f t="shared" si="6"/>
        <v>46.6</v>
      </c>
      <c r="H33" s="25">
        <v>26.2</v>
      </c>
      <c r="I33" s="26">
        <v>0</v>
      </c>
      <c r="J33" s="27">
        <f t="shared" si="7"/>
        <v>26.2</v>
      </c>
      <c r="K33" s="25">
        <v>65.599999999999994</v>
      </c>
      <c r="L33" s="26">
        <v>0</v>
      </c>
      <c r="M33" s="27">
        <f t="shared" si="8"/>
        <v>65.599999999999994</v>
      </c>
      <c r="N33" s="28">
        <v>6</v>
      </c>
      <c r="O33" s="40">
        <f t="shared" si="9"/>
        <v>132.39999999999998</v>
      </c>
      <c r="P33" s="29">
        <f t="shared" si="10"/>
        <v>6.7999999999999545</v>
      </c>
      <c r="Q33" s="406">
        <v>18</v>
      </c>
    </row>
    <row r="34" spans="2:17">
      <c r="B34" s="13" t="s">
        <v>17</v>
      </c>
      <c r="C34" s="24">
        <v>10</v>
      </c>
      <c r="D34" s="412" t="s">
        <v>66</v>
      </c>
      <c r="E34" s="25">
        <v>45.2</v>
      </c>
      <c r="F34" s="26">
        <v>0</v>
      </c>
      <c r="G34" s="16">
        <f t="shared" si="6"/>
        <v>45.2</v>
      </c>
      <c r="H34" s="25">
        <v>29.4</v>
      </c>
      <c r="I34" s="26">
        <v>0</v>
      </c>
      <c r="J34" s="27">
        <f t="shared" si="7"/>
        <v>29.4</v>
      </c>
      <c r="K34" s="25">
        <v>68.599999999999994</v>
      </c>
      <c r="L34" s="26">
        <v>0</v>
      </c>
      <c r="M34" s="27">
        <f t="shared" si="8"/>
        <v>68.599999999999994</v>
      </c>
      <c r="N34" s="28">
        <v>8</v>
      </c>
      <c r="O34" s="40">
        <f t="shared" si="9"/>
        <v>135.19999999999999</v>
      </c>
      <c r="P34" s="29">
        <f t="shared" si="10"/>
        <v>9.5999999999999659</v>
      </c>
      <c r="Q34" s="406">
        <v>17</v>
      </c>
    </row>
    <row r="35" spans="2:17">
      <c r="B35" s="13" t="s">
        <v>18</v>
      </c>
      <c r="C35" s="24">
        <v>32</v>
      </c>
      <c r="D35" s="412" t="s">
        <v>87</v>
      </c>
      <c r="E35" s="25">
        <v>44.8</v>
      </c>
      <c r="F35" s="32">
        <v>0</v>
      </c>
      <c r="G35" s="16">
        <f t="shared" si="6"/>
        <v>44.8</v>
      </c>
      <c r="H35" s="33">
        <v>26.2</v>
      </c>
      <c r="I35" s="32">
        <v>0</v>
      </c>
      <c r="J35" s="27">
        <f t="shared" si="7"/>
        <v>26.2</v>
      </c>
      <c r="K35" s="33">
        <v>57.3</v>
      </c>
      <c r="L35" s="32">
        <v>10</v>
      </c>
      <c r="M35" s="27">
        <f t="shared" si="8"/>
        <v>67.3</v>
      </c>
      <c r="N35" s="34">
        <v>2</v>
      </c>
      <c r="O35" s="40">
        <f t="shared" si="9"/>
        <v>136.30000000000001</v>
      </c>
      <c r="P35" s="29">
        <f t="shared" si="10"/>
        <v>10.699999999999989</v>
      </c>
      <c r="Q35" s="406">
        <v>16</v>
      </c>
    </row>
    <row r="36" spans="2:17">
      <c r="B36" s="12" t="s">
        <v>19</v>
      </c>
      <c r="C36" s="31">
        <v>17</v>
      </c>
      <c r="D36" s="415" t="s">
        <v>70</v>
      </c>
      <c r="E36" s="35">
        <v>43.1</v>
      </c>
      <c r="F36" s="36">
        <v>5</v>
      </c>
      <c r="G36" s="16">
        <f t="shared" si="6"/>
        <v>48.1</v>
      </c>
      <c r="H36" s="35">
        <v>22.6</v>
      </c>
      <c r="I36" s="36">
        <v>0</v>
      </c>
      <c r="J36" s="27">
        <f t="shared" si="7"/>
        <v>22.6</v>
      </c>
      <c r="K36" s="35">
        <v>60</v>
      </c>
      <c r="L36" s="36">
        <v>10</v>
      </c>
      <c r="M36" s="27">
        <f t="shared" si="8"/>
        <v>70</v>
      </c>
      <c r="N36" s="37">
        <v>4</v>
      </c>
      <c r="O36" s="40">
        <f t="shared" si="9"/>
        <v>136.69999999999999</v>
      </c>
      <c r="P36" s="38">
        <f t="shared" si="10"/>
        <v>11.099999999999966</v>
      </c>
      <c r="Q36" s="406">
        <v>15</v>
      </c>
    </row>
    <row r="37" spans="2:17">
      <c r="B37" s="12" t="s">
        <v>20</v>
      </c>
      <c r="C37" s="31">
        <v>31</v>
      </c>
      <c r="D37" s="415" t="s">
        <v>79</v>
      </c>
      <c r="E37" s="35">
        <v>46.4</v>
      </c>
      <c r="F37" s="36">
        <v>0</v>
      </c>
      <c r="G37" s="16">
        <f t="shared" si="6"/>
        <v>46.4</v>
      </c>
      <c r="H37" s="35">
        <v>30.5</v>
      </c>
      <c r="I37" s="36">
        <v>0</v>
      </c>
      <c r="J37" s="27">
        <f t="shared" si="7"/>
        <v>30.5</v>
      </c>
      <c r="K37" s="35">
        <v>72.8</v>
      </c>
      <c r="L37" s="36">
        <v>0</v>
      </c>
      <c r="M37" s="27">
        <f t="shared" si="8"/>
        <v>72.8</v>
      </c>
      <c r="N37" s="37">
        <v>10</v>
      </c>
      <c r="O37" s="40">
        <f t="shared" si="9"/>
        <v>139.69999999999999</v>
      </c>
      <c r="P37" s="38">
        <f t="shared" si="10"/>
        <v>14.099999999999966</v>
      </c>
      <c r="Q37" s="406">
        <v>14</v>
      </c>
    </row>
    <row r="38" spans="2:17">
      <c r="B38" s="12" t="s">
        <v>21</v>
      </c>
      <c r="C38" s="31">
        <v>34</v>
      </c>
      <c r="D38" s="415" t="s">
        <v>86</v>
      </c>
      <c r="E38" s="35">
        <v>45.5</v>
      </c>
      <c r="F38" s="36">
        <v>0</v>
      </c>
      <c r="G38" s="16">
        <f t="shared" si="6"/>
        <v>45.5</v>
      </c>
      <c r="H38" s="35">
        <v>30.6</v>
      </c>
      <c r="I38" s="36">
        <v>0</v>
      </c>
      <c r="J38" s="27">
        <f t="shared" si="7"/>
        <v>30.6</v>
      </c>
      <c r="K38" s="35">
        <v>70.3</v>
      </c>
      <c r="L38" s="36">
        <v>0</v>
      </c>
      <c r="M38" s="27">
        <f t="shared" si="8"/>
        <v>70.3</v>
      </c>
      <c r="N38" s="37">
        <v>6</v>
      </c>
      <c r="O38" s="40">
        <f t="shared" si="9"/>
        <v>140.39999999999998</v>
      </c>
      <c r="P38" s="38">
        <f t="shared" si="10"/>
        <v>14.799999999999955</v>
      </c>
      <c r="Q38" s="406">
        <v>13</v>
      </c>
    </row>
    <row r="39" spans="2:17">
      <c r="B39" s="12" t="s">
        <v>22</v>
      </c>
      <c r="C39" s="31">
        <v>4</v>
      </c>
      <c r="D39" s="415" t="s">
        <v>46</v>
      </c>
      <c r="E39" s="35">
        <v>45.3</v>
      </c>
      <c r="F39" s="36">
        <v>5</v>
      </c>
      <c r="G39" s="16">
        <f t="shared" si="6"/>
        <v>50.3</v>
      </c>
      <c r="H39" s="35">
        <v>33</v>
      </c>
      <c r="I39" s="36">
        <v>5</v>
      </c>
      <c r="J39" s="16">
        <f t="shared" si="7"/>
        <v>38</v>
      </c>
      <c r="K39" s="35">
        <v>60.5</v>
      </c>
      <c r="L39" s="36">
        <v>0</v>
      </c>
      <c r="M39" s="16">
        <f t="shared" si="8"/>
        <v>60.5</v>
      </c>
      <c r="N39" s="37">
        <v>6</v>
      </c>
      <c r="O39" s="40">
        <f t="shared" si="9"/>
        <v>142.80000000000001</v>
      </c>
      <c r="P39" s="38">
        <f t="shared" si="10"/>
        <v>17.199999999999989</v>
      </c>
      <c r="Q39" s="406">
        <v>12</v>
      </c>
    </row>
    <row r="40" spans="2:17">
      <c r="B40" s="12" t="s">
        <v>23</v>
      </c>
      <c r="C40" s="31">
        <v>12</v>
      </c>
      <c r="D40" s="415" t="s">
        <v>52</v>
      </c>
      <c r="E40" s="35">
        <v>49.9</v>
      </c>
      <c r="F40" s="36">
        <v>0</v>
      </c>
      <c r="G40" s="16">
        <f t="shared" si="6"/>
        <v>49.9</v>
      </c>
      <c r="H40" s="35">
        <v>25.6</v>
      </c>
      <c r="I40" s="36">
        <v>5</v>
      </c>
      <c r="J40" s="27">
        <f t="shared" si="7"/>
        <v>30.6</v>
      </c>
      <c r="K40" s="35">
        <v>67.7</v>
      </c>
      <c r="L40" s="36">
        <v>5</v>
      </c>
      <c r="M40" s="27">
        <f t="shared" si="8"/>
        <v>72.7</v>
      </c>
      <c r="N40" s="37">
        <v>8</v>
      </c>
      <c r="O40" s="40">
        <f t="shared" si="9"/>
        <v>145.19999999999999</v>
      </c>
      <c r="P40" s="38">
        <f t="shared" si="10"/>
        <v>19.599999999999966</v>
      </c>
      <c r="Q40" s="406">
        <v>11</v>
      </c>
    </row>
    <row r="41" spans="2:17">
      <c r="B41" s="12" t="s">
        <v>24</v>
      </c>
      <c r="C41" s="31">
        <v>36</v>
      </c>
      <c r="D41" s="415" t="s">
        <v>64</v>
      </c>
      <c r="E41" s="35">
        <v>46.6</v>
      </c>
      <c r="F41" s="36">
        <v>5</v>
      </c>
      <c r="G41" s="16">
        <f t="shared" si="6"/>
        <v>51.6</v>
      </c>
      <c r="H41" s="35">
        <v>31.4</v>
      </c>
      <c r="I41" s="36">
        <v>5</v>
      </c>
      <c r="J41" s="27">
        <f t="shared" si="7"/>
        <v>36.4</v>
      </c>
      <c r="K41" s="35">
        <v>67.599999999999994</v>
      </c>
      <c r="L41" s="36">
        <v>0</v>
      </c>
      <c r="M41" s="27">
        <f t="shared" si="8"/>
        <v>67.599999999999994</v>
      </c>
      <c r="N41" s="37">
        <v>6</v>
      </c>
      <c r="O41" s="40">
        <f t="shared" si="9"/>
        <v>149.6</v>
      </c>
      <c r="P41" s="38">
        <f t="shared" si="10"/>
        <v>23.999999999999972</v>
      </c>
      <c r="Q41" s="406">
        <v>10</v>
      </c>
    </row>
    <row r="42" spans="2:17">
      <c r="B42" s="12" t="s">
        <v>25</v>
      </c>
      <c r="C42" s="31">
        <v>23</v>
      </c>
      <c r="D42" s="415" t="s">
        <v>82</v>
      </c>
      <c r="E42" s="35">
        <v>43.5</v>
      </c>
      <c r="F42" s="36">
        <v>0</v>
      </c>
      <c r="G42" s="16">
        <f t="shared" si="6"/>
        <v>43.5</v>
      </c>
      <c r="H42" s="35">
        <v>42.2</v>
      </c>
      <c r="I42" s="36">
        <v>10</v>
      </c>
      <c r="J42" s="27">
        <f t="shared" si="7"/>
        <v>52.2</v>
      </c>
      <c r="K42" s="35">
        <v>64.900000000000006</v>
      </c>
      <c r="L42" s="36">
        <v>0</v>
      </c>
      <c r="M42" s="27">
        <f t="shared" si="8"/>
        <v>64.900000000000006</v>
      </c>
      <c r="N42" s="37">
        <v>10</v>
      </c>
      <c r="O42" s="40">
        <f t="shared" si="9"/>
        <v>150.60000000000002</v>
      </c>
      <c r="P42" s="38">
        <f t="shared" si="10"/>
        <v>25</v>
      </c>
      <c r="Q42" s="406">
        <v>9</v>
      </c>
    </row>
    <row r="43" spans="2:17">
      <c r="B43" s="12" t="s">
        <v>26</v>
      </c>
      <c r="C43" s="31">
        <v>8</v>
      </c>
      <c r="D43" s="415" t="s">
        <v>49</v>
      </c>
      <c r="E43" s="35">
        <v>50.3</v>
      </c>
      <c r="F43" s="36">
        <v>10</v>
      </c>
      <c r="G43" s="16">
        <f t="shared" si="6"/>
        <v>60.3</v>
      </c>
      <c r="H43" s="35">
        <v>28.3</v>
      </c>
      <c r="I43" s="36">
        <v>5</v>
      </c>
      <c r="J43" s="27">
        <f t="shared" si="7"/>
        <v>33.299999999999997</v>
      </c>
      <c r="K43" s="35">
        <v>63</v>
      </c>
      <c r="L43" s="36">
        <v>0</v>
      </c>
      <c r="M43" s="27">
        <f t="shared" si="8"/>
        <v>63</v>
      </c>
      <c r="N43" s="37">
        <v>6</v>
      </c>
      <c r="O43" s="40">
        <f t="shared" si="9"/>
        <v>150.6</v>
      </c>
      <c r="P43" s="38">
        <f t="shared" si="10"/>
        <v>24.999999999999972</v>
      </c>
      <c r="Q43" s="406">
        <v>9</v>
      </c>
    </row>
    <row r="44" spans="2:17">
      <c r="B44" s="12" t="s">
        <v>27</v>
      </c>
      <c r="C44" s="31">
        <v>41</v>
      </c>
      <c r="D44" s="415" t="s">
        <v>74</v>
      </c>
      <c r="E44" s="35">
        <v>46</v>
      </c>
      <c r="F44" s="36">
        <v>10</v>
      </c>
      <c r="G44" s="16">
        <f t="shared" si="6"/>
        <v>56</v>
      </c>
      <c r="H44" s="35">
        <v>30.4</v>
      </c>
      <c r="I44" s="36">
        <v>5</v>
      </c>
      <c r="J44" s="27">
        <f t="shared" si="7"/>
        <v>35.4</v>
      </c>
      <c r="K44" s="35">
        <v>71.5</v>
      </c>
      <c r="L44" s="36">
        <v>0</v>
      </c>
      <c r="M44" s="27">
        <f t="shared" si="8"/>
        <v>71.5</v>
      </c>
      <c r="N44" s="37">
        <v>10</v>
      </c>
      <c r="O44" s="40">
        <f t="shared" si="9"/>
        <v>152.9</v>
      </c>
      <c r="P44" s="38">
        <f>O44-$O$29</f>
        <v>27.299999999999983</v>
      </c>
      <c r="Q44" s="406">
        <v>7</v>
      </c>
    </row>
    <row r="45" spans="2:17">
      <c r="B45" s="12" t="s">
        <v>28</v>
      </c>
      <c r="C45" s="31">
        <v>37</v>
      </c>
      <c r="D45" s="415" t="s">
        <v>81</v>
      </c>
      <c r="E45" s="35">
        <v>49.7</v>
      </c>
      <c r="F45" s="36">
        <v>0</v>
      </c>
      <c r="G45" s="16">
        <f t="shared" si="6"/>
        <v>49.7</v>
      </c>
      <c r="H45" s="35">
        <v>40.700000000000003</v>
      </c>
      <c r="I45" s="36">
        <v>5</v>
      </c>
      <c r="J45" s="27">
        <f t="shared" si="7"/>
        <v>45.7</v>
      </c>
      <c r="K45" s="35">
        <v>73.2</v>
      </c>
      <c r="L45" s="36">
        <v>0</v>
      </c>
      <c r="M45" s="27">
        <f t="shared" si="8"/>
        <v>73.2</v>
      </c>
      <c r="N45" s="37">
        <v>12</v>
      </c>
      <c r="O45" s="40">
        <f t="shared" si="9"/>
        <v>156.60000000000002</v>
      </c>
      <c r="P45" s="38">
        <f>O45-$O$29</f>
        <v>31</v>
      </c>
      <c r="Q45" s="406">
        <v>6</v>
      </c>
    </row>
    <row r="46" spans="2:17">
      <c r="B46" s="12" t="s">
        <v>29</v>
      </c>
      <c r="C46" s="31">
        <v>19</v>
      </c>
      <c r="D46" s="415" t="s">
        <v>73</v>
      </c>
      <c r="E46" s="35">
        <v>49.2</v>
      </c>
      <c r="F46" s="36">
        <v>10</v>
      </c>
      <c r="G46" s="16">
        <f t="shared" si="6"/>
        <v>59.2</v>
      </c>
      <c r="H46" s="35">
        <v>25.5</v>
      </c>
      <c r="I46" s="36">
        <v>0</v>
      </c>
      <c r="J46" s="27">
        <f t="shared" si="7"/>
        <v>25.5</v>
      </c>
      <c r="K46" s="35">
        <v>79</v>
      </c>
      <c r="L46" s="36">
        <v>10</v>
      </c>
      <c r="M46" s="27">
        <f t="shared" si="8"/>
        <v>89</v>
      </c>
      <c r="N46" s="37">
        <v>6</v>
      </c>
      <c r="O46" s="40">
        <f t="shared" si="9"/>
        <v>167.7</v>
      </c>
      <c r="P46" s="38">
        <f>O46-$O$29</f>
        <v>42.099999999999966</v>
      </c>
      <c r="Q46" s="406">
        <v>5</v>
      </c>
    </row>
    <row r="47" spans="2:17">
      <c r="B47" s="12" t="s">
        <v>30</v>
      </c>
      <c r="C47" s="31">
        <v>38</v>
      </c>
      <c r="D47" s="415" t="s">
        <v>85</v>
      </c>
      <c r="E47" s="35">
        <v>54.7</v>
      </c>
      <c r="F47" s="36">
        <v>0</v>
      </c>
      <c r="G47" s="16">
        <f t="shared" si="6"/>
        <v>54.7</v>
      </c>
      <c r="H47" s="35">
        <v>53.2</v>
      </c>
      <c r="I47" s="36">
        <v>5</v>
      </c>
      <c r="J47" s="27">
        <f t="shared" si="7"/>
        <v>58.2</v>
      </c>
      <c r="K47" s="35">
        <v>75.400000000000006</v>
      </c>
      <c r="L47" s="36">
        <v>0</v>
      </c>
      <c r="M47" s="27">
        <f t="shared" si="8"/>
        <v>75.400000000000006</v>
      </c>
      <c r="N47" s="37">
        <v>10</v>
      </c>
      <c r="O47" s="40">
        <f t="shared" si="9"/>
        <v>178.3</v>
      </c>
      <c r="P47" s="38">
        <f>O47-$O$29</f>
        <v>52.699999999999989</v>
      </c>
      <c r="Q47" s="406">
        <v>4</v>
      </c>
    </row>
    <row r="48" spans="2:17" ht="13.5" thickBot="1">
      <c r="B48" s="93" t="s">
        <v>31</v>
      </c>
      <c r="C48" s="94">
        <v>28</v>
      </c>
      <c r="D48" s="416" t="s">
        <v>61</v>
      </c>
      <c r="E48" s="95">
        <v>50.1</v>
      </c>
      <c r="F48" s="96">
        <v>5</v>
      </c>
      <c r="G48" s="97">
        <f t="shared" si="6"/>
        <v>55.1</v>
      </c>
      <c r="H48" s="95">
        <v>53.8</v>
      </c>
      <c r="I48" s="96">
        <v>5</v>
      </c>
      <c r="J48" s="98">
        <f t="shared" si="7"/>
        <v>58.8</v>
      </c>
      <c r="K48" s="95">
        <v>74</v>
      </c>
      <c r="L48" s="96">
        <v>5</v>
      </c>
      <c r="M48" s="98">
        <f t="shared" si="8"/>
        <v>79</v>
      </c>
      <c r="N48" s="99">
        <v>10</v>
      </c>
      <c r="O48" s="100">
        <f t="shared" si="9"/>
        <v>182.9</v>
      </c>
      <c r="P48" s="101">
        <f>O48-$O$29</f>
        <v>57.299999999999983</v>
      </c>
      <c r="Q48" s="407">
        <v>3</v>
      </c>
    </row>
    <row r="49" spans="3:14">
      <c r="C49" s="361" t="s">
        <v>270</v>
      </c>
      <c r="D49" s="361"/>
      <c r="E49" s="361"/>
      <c r="F49" s="361"/>
      <c r="G49" s="361"/>
    </row>
    <row r="50" spans="3:14">
      <c r="C50" s="361"/>
      <c r="D50" s="361" t="s">
        <v>271</v>
      </c>
      <c r="E50" s="361"/>
      <c r="F50" s="361"/>
      <c r="G50" s="361"/>
    </row>
    <row r="51" spans="3:14">
      <c r="C51" s="361"/>
      <c r="D51" s="361" t="s">
        <v>272</v>
      </c>
      <c r="E51" s="361"/>
      <c r="F51" s="361"/>
      <c r="G51" s="361"/>
      <c r="H51" s="361"/>
      <c r="I51" s="361"/>
      <c r="J51" s="361"/>
      <c r="K51" s="361"/>
      <c r="L51" s="361"/>
      <c r="M51" s="361"/>
      <c r="N51" s="361"/>
    </row>
    <row r="52" spans="3:14">
      <c r="C52" s="361"/>
      <c r="D52" s="361"/>
      <c r="E52" s="361"/>
      <c r="F52" s="361"/>
      <c r="G52" s="361"/>
      <c r="H52" s="361"/>
      <c r="I52" s="361" t="s">
        <v>177</v>
      </c>
      <c r="J52" s="361"/>
      <c r="K52" s="361"/>
      <c r="L52" s="361"/>
      <c r="M52" s="361"/>
      <c r="N52" s="361"/>
    </row>
  </sheetData>
  <sortState xmlns:xlrd2="http://schemas.microsoft.com/office/spreadsheetml/2017/richdata2" ref="C7:O25">
    <sortCondition ref="O7:O25"/>
  </sortState>
  <mergeCells count="15">
    <mergeCell ref="B1:Q1"/>
    <mergeCell ref="B2:Q2"/>
    <mergeCell ref="B3:Q3"/>
    <mergeCell ref="B26:Q26"/>
    <mergeCell ref="B27:B28"/>
    <mergeCell ref="D27:D28"/>
    <mergeCell ref="E27:G27"/>
    <mergeCell ref="H27:J27"/>
    <mergeCell ref="K27:M27"/>
    <mergeCell ref="B4:Q4"/>
    <mergeCell ref="B5:B6"/>
    <mergeCell ref="D5:D6"/>
    <mergeCell ref="E5:G5"/>
    <mergeCell ref="H5:J5"/>
    <mergeCell ref="K5:M5"/>
  </mergeCells>
  <pageMargins left="0" right="0" top="0.39370078740157483" bottom="0.39370078740157483" header="0" footer="0"/>
  <pageSetup paperSize="9" scale="80" pageOrder="overThenDown" orientation="landscape" useFirstPageNumber="1" r:id="rId1"/>
  <headerFooter>
    <oddHeader>&amp;C&amp;A</oddHeader>
    <oddFooter>&amp;CStrana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3"/>
  <sheetViews>
    <sheetView topLeftCell="D16" workbookViewId="0">
      <selection activeCell="M18" sqref="M18"/>
    </sheetView>
  </sheetViews>
  <sheetFormatPr defaultRowHeight="15"/>
  <cols>
    <col min="1" max="2" width="5.42578125" style="231" customWidth="1"/>
    <col min="3" max="3" width="19" style="231" customWidth="1"/>
    <col min="4" max="4" width="7.140625" style="231" customWidth="1"/>
    <col min="5" max="5" width="7.7109375" style="231" customWidth="1"/>
    <col min="6" max="6" width="19.7109375" style="231" customWidth="1"/>
    <col min="7" max="7" width="7.85546875" style="231" customWidth="1"/>
    <col min="8" max="8" width="7" style="231" customWidth="1"/>
    <col min="9" max="9" width="6.7109375" style="231" customWidth="1"/>
    <col min="10" max="11" width="9.140625" style="231"/>
    <col min="12" max="12" width="6" style="231" customWidth="1"/>
    <col min="13" max="13" width="20.5703125" style="231" customWidth="1"/>
    <col min="14" max="15" width="9.140625" style="231"/>
    <col min="16" max="16" width="19.42578125" style="231" customWidth="1"/>
    <col min="17" max="16384" width="9.140625" style="231"/>
  </cols>
  <sheetData>
    <row r="1" spans="1:28">
      <c r="A1" s="323" t="s">
        <v>230</v>
      </c>
      <c r="B1" s="323"/>
      <c r="C1" s="323"/>
      <c r="D1" s="323"/>
      <c r="E1" s="323"/>
      <c r="F1" s="323"/>
      <c r="G1" s="323"/>
      <c r="H1" s="323"/>
      <c r="I1" s="323"/>
    </row>
    <row r="2" spans="1:28">
      <c r="A2" s="323" t="s">
        <v>231</v>
      </c>
      <c r="B2" s="323"/>
      <c r="C2" s="323"/>
      <c r="D2" s="323"/>
      <c r="E2" s="323"/>
      <c r="F2" s="323"/>
      <c r="G2" s="323"/>
      <c r="H2" s="323"/>
      <c r="I2" s="323"/>
      <c r="K2" s="329" t="s">
        <v>275</v>
      </c>
      <c r="L2" s="329"/>
      <c r="M2" s="329"/>
      <c r="N2" s="329"/>
      <c r="O2" s="329"/>
      <c r="P2" s="329"/>
      <c r="Q2" s="329"/>
      <c r="R2" s="329"/>
      <c r="S2" s="329"/>
      <c r="T2" s="232"/>
      <c r="U2" s="232"/>
      <c r="V2" s="232"/>
      <c r="W2" s="232"/>
      <c r="X2" s="232"/>
      <c r="Y2" s="232"/>
      <c r="Z2" s="232"/>
      <c r="AA2" s="232"/>
      <c r="AB2" s="232"/>
    </row>
    <row r="3" spans="1:28" ht="15.75" thickBot="1">
      <c r="A3" s="330" t="s">
        <v>232</v>
      </c>
      <c r="B3" s="330"/>
      <c r="C3" s="330"/>
      <c r="D3" s="330"/>
      <c r="E3" s="330"/>
      <c r="F3" s="330"/>
      <c r="G3" s="330"/>
      <c r="H3" s="330"/>
      <c r="I3" s="330"/>
      <c r="K3" s="323" t="s">
        <v>232</v>
      </c>
      <c r="L3" s="323"/>
      <c r="M3" s="323"/>
      <c r="N3" s="323"/>
      <c r="O3" s="323"/>
      <c r="P3" s="323"/>
      <c r="Q3" s="323"/>
      <c r="R3" s="323"/>
      <c r="S3" s="323"/>
      <c r="T3" s="233"/>
      <c r="U3" s="233"/>
      <c r="V3" s="233"/>
      <c r="W3" s="233"/>
      <c r="X3" s="233"/>
      <c r="Y3" s="233"/>
      <c r="Z3" s="233"/>
      <c r="AA3" s="233"/>
      <c r="AB3" s="233"/>
    </row>
    <row r="4" spans="1:28">
      <c r="A4" s="234" t="s">
        <v>233</v>
      </c>
      <c r="B4" s="235" t="s">
        <v>234</v>
      </c>
      <c r="C4" s="235" t="s">
        <v>235</v>
      </c>
      <c r="D4" s="235" t="s">
        <v>8</v>
      </c>
      <c r="E4" s="235" t="s">
        <v>236</v>
      </c>
      <c r="F4" s="235" t="s">
        <v>237</v>
      </c>
      <c r="G4" s="235" t="s">
        <v>8</v>
      </c>
      <c r="H4" s="235" t="s">
        <v>236</v>
      </c>
      <c r="I4" s="236" t="s">
        <v>238</v>
      </c>
      <c r="K4" s="237" t="s">
        <v>233</v>
      </c>
      <c r="L4" s="238" t="s">
        <v>234</v>
      </c>
      <c r="M4" s="238" t="s">
        <v>239</v>
      </c>
      <c r="N4" s="238" t="s">
        <v>8</v>
      </c>
      <c r="O4" s="238" t="s">
        <v>236</v>
      </c>
      <c r="P4" s="238" t="s">
        <v>240</v>
      </c>
      <c r="Q4" s="238" t="s">
        <v>8</v>
      </c>
      <c r="R4" s="238" t="s">
        <v>236</v>
      </c>
      <c r="S4" s="239" t="s">
        <v>238</v>
      </c>
    </row>
    <row r="5" spans="1:28" ht="15.75" thickBot="1">
      <c r="A5" s="240"/>
      <c r="B5" s="241" t="s">
        <v>241</v>
      </c>
      <c r="C5" s="242"/>
      <c r="D5" s="242"/>
      <c r="E5" s="241" t="s">
        <v>242</v>
      </c>
      <c r="F5" s="242"/>
      <c r="G5" s="242"/>
      <c r="H5" s="241" t="s">
        <v>242</v>
      </c>
      <c r="I5" s="243"/>
      <c r="K5" s="244"/>
      <c r="L5" s="245" t="s">
        <v>241</v>
      </c>
      <c r="M5" s="246"/>
      <c r="N5" s="246"/>
      <c r="O5" s="245" t="s">
        <v>242</v>
      </c>
      <c r="P5" s="246"/>
      <c r="Q5" s="246"/>
      <c r="R5" s="245" t="s">
        <v>242</v>
      </c>
      <c r="S5" s="247"/>
    </row>
    <row r="6" spans="1:28">
      <c r="A6" s="248">
        <v>2003</v>
      </c>
      <c r="B6" s="249" t="s">
        <v>12</v>
      </c>
      <c r="C6" s="250" t="s">
        <v>243</v>
      </c>
      <c r="D6" s="251">
        <v>151.1</v>
      </c>
      <c r="E6" s="249">
        <v>10</v>
      </c>
      <c r="F6" s="250" t="s">
        <v>243</v>
      </c>
      <c r="G6" s="249">
        <v>152.6</v>
      </c>
      <c r="H6" s="249">
        <v>6</v>
      </c>
      <c r="I6" s="252">
        <f t="shared" ref="I6:I26" si="0">E6+H6</f>
        <v>16</v>
      </c>
      <c r="K6" s="248">
        <v>2023</v>
      </c>
      <c r="L6" s="249" t="s">
        <v>12</v>
      </c>
      <c r="M6" s="250" t="s">
        <v>244</v>
      </c>
      <c r="N6" s="253">
        <v>80.45</v>
      </c>
      <c r="O6" s="249">
        <v>15</v>
      </c>
      <c r="P6" s="250" t="s">
        <v>245</v>
      </c>
      <c r="Q6" s="249">
        <v>86.54</v>
      </c>
      <c r="R6" s="249">
        <v>12</v>
      </c>
      <c r="S6" s="252">
        <f t="shared" ref="S6:S8" si="1">O6+R6</f>
        <v>27</v>
      </c>
    </row>
    <row r="7" spans="1:28">
      <c r="A7" s="254">
        <v>2004</v>
      </c>
      <c r="B7" s="255" t="s">
        <v>13</v>
      </c>
      <c r="C7" s="256" t="s">
        <v>243</v>
      </c>
      <c r="D7" s="257">
        <v>108.3</v>
      </c>
      <c r="E7" s="255">
        <v>5</v>
      </c>
      <c r="F7" s="256" t="s">
        <v>243</v>
      </c>
      <c r="G7" s="255">
        <v>121.3</v>
      </c>
      <c r="H7" s="255">
        <v>6</v>
      </c>
      <c r="I7" s="258">
        <f t="shared" si="0"/>
        <v>11</v>
      </c>
      <c r="K7" s="254">
        <v>2024</v>
      </c>
      <c r="L7" s="255" t="s">
        <v>13</v>
      </c>
      <c r="M7" s="256" t="s">
        <v>244</v>
      </c>
      <c r="N7" s="259">
        <v>68.680000000000007</v>
      </c>
      <c r="O7" s="255">
        <v>22</v>
      </c>
      <c r="P7" s="256" t="s">
        <v>246</v>
      </c>
      <c r="Q7" s="255">
        <v>68.569999999999993</v>
      </c>
      <c r="R7" s="255">
        <v>12</v>
      </c>
      <c r="S7" s="258">
        <f t="shared" si="1"/>
        <v>34</v>
      </c>
    </row>
    <row r="8" spans="1:28">
      <c r="A8" s="260">
        <v>2005</v>
      </c>
      <c r="B8" s="261" t="s">
        <v>14</v>
      </c>
      <c r="C8" s="262" t="s">
        <v>243</v>
      </c>
      <c r="D8" s="263">
        <v>110.2</v>
      </c>
      <c r="E8" s="261">
        <v>18</v>
      </c>
      <c r="F8" s="262" t="s">
        <v>247</v>
      </c>
      <c r="G8" s="261">
        <v>116.1</v>
      </c>
      <c r="H8" s="261">
        <v>9</v>
      </c>
      <c r="I8" s="258">
        <f t="shared" si="0"/>
        <v>27</v>
      </c>
      <c r="K8" s="282">
        <v>2025</v>
      </c>
      <c r="L8" s="283" t="s">
        <v>14</v>
      </c>
      <c r="M8" s="284" t="s">
        <v>52</v>
      </c>
      <c r="N8" s="417">
        <v>66.459999999999994</v>
      </c>
      <c r="O8" s="283">
        <v>22</v>
      </c>
      <c r="P8" s="284" t="s">
        <v>52</v>
      </c>
      <c r="Q8" s="418">
        <v>68.540000000000006</v>
      </c>
      <c r="R8" s="283">
        <v>12</v>
      </c>
      <c r="S8" s="285">
        <f t="shared" si="1"/>
        <v>34</v>
      </c>
    </row>
    <row r="9" spans="1:28" ht="15.75" thickBot="1">
      <c r="A9" s="260">
        <v>2006</v>
      </c>
      <c r="B9" s="261" t="s">
        <v>15</v>
      </c>
      <c r="C9" s="262" t="s">
        <v>243</v>
      </c>
      <c r="D9" s="263">
        <v>117.4</v>
      </c>
      <c r="E9" s="261">
        <v>19</v>
      </c>
      <c r="F9" s="262" t="s">
        <v>82</v>
      </c>
      <c r="G9" s="261">
        <v>118.4</v>
      </c>
      <c r="H9" s="261">
        <v>14</v>
      </c>
      <c r="I9" s="258">
        <f t="shared" si="0"/>
        <v>33</v>
      </c>
      <c r="K9" s="286">
        <v>2026</v>
      </c>
      <c r="L9" s="287" t="s">
        <v>15</v>
      </c>
      <c r="M9" s="288" t="s">
        <v>244</v>
      </c>
      <c r="N9" s="289">
        <v>70.3</v>
      </c>
      <c r="O9" s="287">
        <v>21</v>
      </c>
      <c r="P9" s="288" t="s">
        <v>258</v>
      </c>
      <c r="Q9" s="287">
        <v>74.599999999999994</v>
      </c>
      <c r="R9" s="287">
        <v>11</v>
      </c>
      <c r="S9" s="264">
        <f t="shared" ref="S9" si="2">O9+R9</f>
        <v>32</v>
      </c>
    </row>
    <row r="10" spans="1:28">
      <c r="A10" s="260">
        <v>2007</v>
      </c>
      <c r="B10" s="261" t="s">
        <v>16</v>
      </c>
      <c r="C10" s="262" t="s">
        <v>248</v>
      </c>
      <c r="D10" s="263">
        <v>117.5</v>
      </c>
      <c r="E10" s="261">
        <v>23</v>
      </c>
      <c r="F10" s="262" t="s">
        <v>249</v>
      </c>
      <c r="G10" s="263">
        <v>116.1</v>
      </c>
      <c r="H10" s="261">
        <v>14</v>
      </c>
      <c r="I10" s="258">
        <f t="shared" si="0"/>
        <v>37</v>
      </c>
    </row>
    <row r="11" spans="1:28">
      <c r="A11" s="260">
        <v>2008</v>
      </c>
      <c r="B11" s="261" t="s">
        <v>17</v>
      </c>
      <c r="C11" s="262" t="s">
        <v>248</v>
      </c>
      <c r="D11" s="263">
        <v>111.4</v>
      </c>
      <c r="E11" s="261">
        <v>25</v>
      </c>
      <c r="F11" s="262" t="s">
        <v>247</v>
      </c>
      <c r="G11" s="263">
        <v>120.2</v>
      </c>
      <c r="H11" s="261">
        <v>13</v>
      </c>
      <c r="I11" s="258">
        <f t="shared" si="0"/>
        <v>38</v>
      </c>
    </row>
    <row r="12" spans="1:28">
      <c r="A12" s="260">
        <v>2009</v>
      </c>
      <c r="B12" s="261" t="s">
        <v>18</v>
      </c>
      <c r="C12" s="262" t="s">
        <v>250</v>
      </c>
      <c r="D12" s="263">
        <v>110.2</v>
      </c>
      <c r="E12" s="261">
        <v>21</v>
      </c>
      <c r="F12" s="262" t="s">
        <v>251</v>
      </c>
      <c r="G12" s="263">
        <v>113</v>
      </c>
      <c r="H12" s="261">
        <v>8</v>
      </c>
      <c r="I12" s="258">
        <f t="shared" si="0"/>
        <v>29</v>
      </c>
    </row>
    <row r="13" spans="1:28">
      <c r="A13" s="260">
        <v>2010</v>
      </c>
      <c r="B13" s="265" t="s">
        <v>19</v>
      </c>
      <c r="C13" s="266" t="s">
        <v>252</v>
      </c>
      <c r="D13" s="267">
        <v>104.9</v>
      </c>
      <c r="E13" s="265">
        <v>21</v>
      </c>
      <c r="F13" s="266" t="s">
        <v>251</v>
      </c>
      <c r="G13" s="268">
        <v>114.5</v>
      </c>
      <c r="H13" s="265">
        <v>16</v>
      </c>
      <c r="I13" s="258">
        <f t="shared" si="0"/>
        <v>37</v>
      </c>
    </row>
    <row r="14" spans="1:28">
      <c r="A14" s="260">
        <v>2011</v>
      </c>
      <c r="B14" s="265" t="s">
        <v>20</v>
      </c>
      <c r="C14" s="266" t="s">
        <v>252</v>
      </c>
      <c r="D14" s="269">
        <v>122.5</v>
      </c>
      <c r="E14" s="269">
        <v>16</v>
      </c>
      <c r="F14" s="266" t="s">
        <v>251</v>
      </c>
      <c r="G14" s="269">
        <v>112.3</v>
      </c>
      <c r="H14" s="269">
        <v>14</v>
      </c>
      <c r="I14" s="270">
        <f t="shared" si="0"/>
        <v>30</v>
      </c>
    </row>
    <row r="15" spans="1:28">
      <c r="A15" s="271">
        <v>2012</v>
      </c>
      <c r="B15" s="269" t="s">
        <v>21</v>
      </c>
      <c r="C15" s="272" t="s">
        <v>252</v>
      </c>
      <c r="D15" s="269">
        <v>116.2</v>
      </c>
      <c r="E15" s="269">
        <v>23</v>
      </c>
      <c r="F15" s="272" t="s">
        <v>253</v>
      </c>
      <c r="G15" s="269">
        <v>126.4</v>
      </c>
      <c r="H15" s="269">
        <v>13</v>
      </c>
      <c r="I15" s="273">
        <f t="shared" si="0"/>
        <v>36</v>
      </c>
    </row>
    <row r="16" spans="1:28">
      <c r="A16" s="274">
        <v>2013</v>
      </c>
      <c r="B16" s="275" t="s">
        <v>22</v>
      </c>
      <c r="C16" s="276" t="s">
        <v>252</v>
      </c>
      <c r="D16" s="275">
        <v>120.6</v>
      </c>
      <c r="E16" s="275">
        <v>19</v>
      </c>
      <c r="F16" s="276" t="s">
        <v>251</v>
      </c>
      <c r="G16" s="277">
        <v>121</v>
      </c>
      <c r="H16" s="275">
        <v>15</v>
      </c>
      <c r="I16" s="278">
        <f t="shared" si="0"/>
        <v>34</v>
      </c>
    </row>
    <row r="17" spans="1:9">
      <c r="A17" s="274">
        <v>2014</v>
      </c>
      <c r="B17" s="275" t="s">
        <v>23</v>
      </c>
      <c r="C17" s="279" t="s">
        <v>251</v>
      </c>
      <c r="D17" s="275">
        <v>123.9</v>
      </c>
      <c r="E17" s="275">
        <v>19</v>
      </c>
      <c r="F17" s="276" t="s">
        <v>251</v>
      </c>
      <c r="G17" s="280">
        <v>111.8</v>
      </c>
      <c r="H17" s="275">
        <v>17</v>
      </c>
      <c r="I17" s="278">
        <f t="shared" si="0"/>
        <v>36</v>
      </c>
    </row>
    <row r="18" spans="1:9">
      <c r="A18" s="274">
        <v>2015</v>
      </c>
      <c r="B18" s="275" t="s">
        <v>24</v>
      </c>
      <c r="C18" s="279" t="s">
        <v>251</v>
      </c>
      <c r="D18" s="275">
        <v>114.42</v>
      </c>
      <c r="E18" s="275">
        <v>25</v>
      </c>
      <c r="F18" s="276" t="s">
        <v>251</v>
      </c>
      <c r="G18" s="281">
        <v>113.93</v>
      </c>
      <c r="H18" s="275">
        <v>16</v>
      </c>
      <c r="I18" s="278">
        <f t="shared" si="0"/>
        <v>41</v>
      </c>
    </row>
    <row r="19" spans="1:9">
      <c r="A19" s="274">
        <v>2016</v>
      </c>
      <c r="B19" s="275" t="s">
        <v>25</v>
      </c>
      <c r="C19" s="279" t="s">
        <v>251</v>
      </c>
      <c r="D19" s="275">
        <v>130.38</v>
      </c>
      <c r="E19" s="275">
        <v>25</v>
      </c>
      <c r="F19" s="276" t="s">
        <v>251</v>
      </c>
      <c r="G19" s="281">
        <v>126.8</v>
      </c>
      <c r="H19" s="275">
        <v>15</v>
      </c>
      <c r="I19" s="278">
        <f t="shared" si="0"/>
        <v>40</v>
      </c>
    </row>
    <row r="20" spans="1:9">
      <c r="A20" s="274">
        <v>2017</v>
      </c>
      <c r="B20" s="275" t="s">
        <v>26</v>
      </c>
      <c r="C20" s="279" t="s">
        <v>254</v>
      </c>
      <c r="D20" s="275">
        <v>117.8</v>
      </c>
      <c r="E20" s="275">
        <v>19</v>
      </c>
      <c r="F20" s="276" t="s">
        <v>255</v>
      </c>
      <c r="G20" s="281">
        <v>128.1</v>
      </c>
      <c r="H20" s="275">
        <v>11</v>
      </c>
      <c r="I20" s="278">
        <f t="shared" si="0"/>
        <v>30</v>
      </c>
    </row>
    <row r="21" spans="1:9">
      <c r="A21" s="274">
        <v>2018</v>
      </c>
      <c r="B21" s="275" t="s">
        <v>27</v>
      </c>
      <c r="C21" s="279" t="s">
        <v>254</v>
      </c>
      <c r="D21" s="281">
        <v>115.9</v>
      </c>
      <c r="E21" s="275">
        <v>19</v>
      </c>
      <c r="F21" s="279" t="s">
        <v>254</v>
      </c>
      <c r="G21" s="281">
        <v>127.98</v>
      </c>
      <c r="H21" s="275">
        <v>11</v>
      </c>
      <c r="I21" s="278">
        <f t="shared" si="0"/>
        <v>30</v>
      </c>
    </row>
    <row r="22" spans="1:9">
      <c r="A22" s="274">
        <v>2019</v>
      </c>
      <c r="B22" s="275" t="s">
        <v>28</v>
      </c>
      <c r="C22" s="279" t="s">
        <v>251</v>
      </c>
      <c r="D22" s="277">
        <v>110.8</v>
      </c>
      <c r="E22" s="275">
        <v>15</v>
      </c>
      <c r="F22" s="279" t="s">
        <v>256</v>
      </c>
      <c r="G22" s="277">
        <v>119.7</v>
      </c>
      <c r="H22" s="275">
        <v>11</v>
      </c>
      <c r="I22" s="278">
        <f t="shared" si="0"/>
        <v>26</v>
      </c>
    </row>
    <row r="23" spans="1:9">
      <c r="A23" s="274">
        <v>2022</v>
      </c>
      <c r="B23" s="275" t="s">
        <v>29</v>
      </c>
      <c r="C23" s="279" t="s">
        <v>254</v>
      </c>
      <c r="D23" s="277">
        <v>130.9</v>
      </c>
      <c r="E23" s="275">
        <v>8</v>
      </c>
      <c r="F23" s="279" t="s">
        <v>257</v>
      </c>
      <c r="G23" s="277">
        <v>123.1</v>
      </c>
      <c r="H23" s="275">
        <v>11</v>
      </c>
      <c r="I23" s="278">
        <f t="shared" si="0"/>
        <v>19</v>
      </c>
    </row>
    <row r="24" spans="1:9">
      <c r="A24" s="274">
        <v>2023</v>
      </c>
      <c r="B24" s="275" t="s">
        <v>30</v>
      </c>
      <c r="C24" s="279" t="s">
        <v>250</v>
      </c>
      <c r="D24" s="277">
        <v>116.7</v>
      </c>
      <c r="E24" s="275">
        <v>18</v>
      </c>
      <c r="F24" s="279" t="s">
        <v>258</v>
      </c>
      <c r="G24" s="277">
        <v>124.48</v>
      </c>
      <c r="H24" s="275">
        <v>13</v>
      </c>
      <c r="I24" s="278">
        <f t="shared" si="0"/>
        <v>31</v>
      </c>
    </row>
    <row r="25" spans="1:9">
      <c r="A25" s="274">
        <v>2024</v>
      </c>
      <c r="B25" s="275" t="s">
        <v>31</v>
      </c>
      <c r="C25" s="279" t="s">
        <v>83</v>
      </c>
      <c r="D25" s="281">
        <v>109.65</v>
      </c>
      <c r="E25" s="275">
        <v>19</v>
      </c>
      <c r="F25" s="279" t="s">
        <v>258</v>
      </c>
      <c r="G25" s="277">
        <v>120.74</v>
      </c>
      <c r="H25" s="275">
        <v>18</v>
      </c>
      <c r="I25" s="278">
        <f t="shared" si="0"/>
        <v>37</v>
      </c>
    </row>
    <row r="26" spans="1:9">
      <c r="A26" s="274">
        <v>2025</v>
      </c>
      <c r="B26" s="275" t="s">
        <v>32</v>
      </c>
      <c r="C26" s="279" t="s">
        <v>83</v>
      </c>
      <c r="D26" s="281">
        <v>115.3</v>
      </c>
      <c r="E26" s="275">
        <v>24</v>
      </c>
      <c r="F26" s="279" t="s">
        <v>83</v>
      </c>
      <c r="G26" s="277">
        <v>151.30000000000001</v>
      </c>
      <c r="H26" s="275">
        <v>27</v>
      </c>
      <c r="I26" s="278">
        <f t="shared" si="0"/>
        <v>51</v>
      </c>
    </row>
    <row r="27" spans="1:9">
      <c r="A27" s="274">
        <v>2026</v>
      </c>
      <c r="B27" s="275" t="s">
        <v>217</v>
      </c>
      <c r="C27" s="279" t="s">
        <v>45</v>
      </c>
      <c r="D27" s="281">
        <v>117.7</v>
      </c>
      <c r="E27" s="275">
        <v>19</v>
      </c>
      <c r="F27" s="279" t="s">
        <v>83</v>
      </c>
      <c r="G27" s="277">
        <v>125.6</v>
      </c>
      <c r="H27" s="275">
        <v>20</v>
      </c>
      <c r="I27" s="278">
        <f t="shared" ref="I27" si="3">E27+H27</f>
        <v>39</v>
      </c>
    </row>
    <row r="28" spans="1:9">
      <c r="A28" s="328" t="s">
        <v>259</v>
      </c>
      <c r="B28" s="328"/>
      <c r="C28" s="328"/>
      <c r="D28" s="328"/>
      <c r="E28" s="328"/>
      <c r="F28" s="328"/>
      <c r="G28" s="328"/>
      <c r="H28" s="328"/>
      <c r="I28" s="328"/>
    </row>
    <row r="29" spans="1:9">
      <c r="A29" s="323" t="s">
        <v>260</v>
      </c>
      <c r="B29" s="323"/>
      <c r="C29" s="323"/>
      <c r="D29" s="323"/>
      <c r="E29" s="323"/>
      <c r="F29" s="323"/>
      <c r="G29" s="323"/>
      <c r="H29" s="323"/>
      <c r="I29" s="323"/>
    </row>
    <row r="30" spans="1:9">
      <c r="A30" s="324" t="s">
        <v>261</v>
      </c>
      <c r="B30" s="324"/>
      <c r="C30" s="324"/>
      <c r="D30" s="324"/>
      <c r="E30" s="324"/>
      <c r="F30" s="324"/>
      <c r="G30" s="324"/>
      <c r="H30" s="324"/>
      <c r="I30" s="324"/>
    </row>
    <row r="31" spans="1:9">
      <c r="A31" s="325" t="s">
        <v>273</v>
      </c>
      <c r="B31" s="326"/>
      <c r="C31" s="326"/>
      <c r="D31" s="326"/>
      <c r="E31" s="326"/>
      <c r="F31" s="326"/>
      <c r="G31" s="326"/>
      <c r="H31" s="326"/>
      <c r="I31" s="326"/>
    </row>
    <row r="32" spans="1:9">
      <c r="A32" s="327"/>
      <c r="B32" s="327"/>
      <c r="C32" s="327"/>
      <c r="D32" s="327"/>
      <c r="E32" s="327"/>
      <c r="F32" s="327"/>
      <c r="G32" s="327"/>
      <c r="H32" s="327"/>
      <c r="I32" s="327"/>
    </row>
    <row r="33" spans="1:9">
      <c r="A33" s="327"/>
      <c r="B33" s="327"/>
      <c r="C33" s="327"/>
      <c r="D33" s="327"/>
      <c r="E33" s="327"/>
      <c r="F33" s="327"/>
      <c r="G33" s="327"/>
      <c r="H33" s="327"/>
      <c r="I33" s="327"/>
    </row>
  </sheetData>
  <mergeCells count="11">
    <mergeCell ref="A28:I28"/>
    <mergeCell ref="A1:I1"/>
    <mergeCell ref="A2:I2"/>
    <mergeCell ref="K2:S2"/>
    <mergeCell ref="A3:I3"/>
    <mergeCell ref="K3:S3"/>
    <mergeCell ref="A29:I29"/>
    <mergeCell ref="A30:I30"/>
    <mergeCell ref="A31:I31"/>
    <mergeCell ref="A32:I32"/>
    <mergeCell ref="A33:I33"/>
  </mergeCells>
  <pageMargins left="0.74803149606299213" right="0.74803149606299213" top="0.98425196850393704" bottom="0.98425196850393704" header="0.51181102362204722" footer="0.51181102362204722"/>
  <pageSetup paperSize="9" scale="6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3"/>
  <sheetViews>
    <sheetView topLeftCell="A10" workbookViewId="0">
      <selection activeCell="T51" sqref="T50:T51"/>
    </sheetView>
  </sheetViews>
  <sheetFormatPr defaultColWidth="8.85546875" defaultRowHeight="12.75"/>
  <cols>
    <col min="1" max="1" width="2.85546875" style="136" customWidth="1"/>
    <col min="2" max="2" width="4.7109375" style="136" customWidth="1"/>
    <col min="3" max="3" width="21.7109375" style="136" customWidth="1"/>
    <col min="4" max="17" width="6" style="136" customWidth="1"/>
    <col min="18" max="16384" width="8.85546875" style="136"/>
  </cols>
  <sheetData>
    <row r="1" spans="1:17" ht="15.75">
      <c r="A1" s="338" t="s">
        <v>90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</row>
    <row r="2" spans="1:17" ht="15.75">
      <c r="A2" s="338" t="s">
        <v>91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</row>
    <row r="3" spans="1:17" ht="16.5" thickBo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</row>
    <row r="4" spans="1:17" ht="13.5" thickBot="1">
      <c r="B4" s="138"/>
      <c r="C4" s="339" t="s">
        <v>92</v>
      </c>
      <c r="D4" s="139" t="s">
        <v>93</v>
      </c>
      <c r="E4" s="140" t="s">
        <v>94</v>
      </c>
      <c r="F4" s="140" t="s">
        <v>95</v>
      </c>
      <c r="G4" s="140" t="s">
        <v>96</v>
      </c>
      <c r="H4" s="140" t="s">
        <v>97</v>
      </c>
      <c r="I4" s="140" t="s">
        <v>98</v>
      </c>
      <c r="J4" s="141" t="s">
        <v>99</v>
      </c>
      <c r="K4" s="141" t="s">
        <v>100</v>
      </c>
      <c r="L4" s="141" t="s">
        <v>101</v>
      </c>
      <c r="M4" s="142" t="s">
        <v>102</v>
      </c>
      <c r="N4" s="142" t="s">
        <v>103</v>
      </c>
      <c r="O4" s="143" t="s">
        <v>104</v>
      </c>
      <c r="P4" s="144" t="s">
        <v>105</v>
      </c>
      <c r="Q4" s="145"/>
    </row>
    <row r="5" spans="1:17">
      <c r="B5" s="146"/>
      <c r="C5" s="340"/>
      <c r="D5" s="147"/>
      <c r="E5" s="147"/>
      <c r="F5" s="147" t="s">
        <v>106</v>
      </c>
      <c r="G5" s="148" t="s">
        <v>107</v>
      </c>
      <c r="H5" s="147"/>
      <c r="I5" s="147"/>
      <c r="J5" s="149"/>
      <c r="K5" s="149"/>
      <c r="L5" s="149"/>
      <c r="M5" s="150"/>
      <c r="N5" s="151"/>
      <c r="O5" s="152"/>
      <c r="P5" s="153" t="s">
        <v>108</v>
      </c>
      <c r="Q5" s="146"/>
    </row>
    <row r="6" spans="1:17">
      <c r="B6" s="146"/>
      <c r="C6" s="340"/>
      <c r="D6" s="153" t="s">
        <v>106</v>
      </c>
      <c r="E6" s="154"/>
      <c r="F6" s="154" t="s">
        <v>108</v>
      </c>
      <c r="G6" s="154" t="s">
        <v>109</v>
      </c>
      <c r="H6" s="154" t="s">
        <v>110</v>
      </c>
      <c r="I6" s="154"/>
      <c r="J6" s="155" t="s">
        <v>107</v>
      </c>
      <c r="K6" s="155" t="s">
        <v>111</v>
      </c>
      <c r="L6" s="155" t="s">
        <v>112</v>
      </c>
      <c r="M6" s="154" t="s">
        <v>112</v>
      </c>
      <c r="N6" s="156"/>
      <c r="O6" s="157" t="s">
        <v>106</v>
      </c>
      <c r="P6" s="153" t="s">
        <v>113</v>
      </c>
      <c r="Q6" s="146"/>
    </row>
    <row r="7" spans="1:17">
      <c r="B7" s="146" t="s">
        <v>113</v>
      </c>
      <c r="C7" s="340"/>
      <c r="D7" s="153" t="s">
        <v>106</v>
      </c>
      <c r="E7" s="154"/>
      <c r="F7" s="154" t="s">
        <v>113</v>
      </c>
      <c r="G7" s="154" t="s">
        <v>114</v>
      </c>
      <c r="H7" s="154" t="s">
        <v>115</v>
      </c>
      <c r="I7" s="154"/>
      <c r="J7" s="155" t="s">
        <v>116</v>
      </c>
      <c r="K7" s="155" t="s">
        <v>117</v>
      </c>
      <c r="L7" s="155" t="s">
        <v>118</v>
      </c>
      <c r="M7" s="154" t="s">
        <v>119</v>
      </c>
      <c r="N7" s="156"/>
      <c r="O7" s="157" t="s">
        <v>120</v>
      </c>
      <c r="P7" s="153" t="s">
        <v>121</v>
      </c>
      <c r="Q7" s="146"/>
    </row>
    <row r="8" spans="1:17">
      <c r="B8" s="146" t="s">
        <v>122</v>
      </c>
      <c r="C8" s="340" t="s">
        <v>123</v>
      </c>
      <c r="D8" s="153" t="s">
        <v>124</v>
      </c>
      <c r="E8" s="154" t="s">
        <v>107</v>
      </c>
      <c r="F8" s="154" t="s">
        <v>121</v>
      </c>
      <c r="G8" s="154" t="s">
        <v>121</v>
      </c>
      <c r="H8" s="154" t="s">
        <v>125</v>
      </c>
      <c r="I8" s="154" t="s">
        <v>126</v>
      </c>
      <c r="J8" s="155" t="s">
        <v>127</v>
      </c>
      <c r="K8" s="155" t="s">
        <v>128</v>
      </c>
      <c r="L8" s="155" t="s">
        <v>129</v>
      </c>
      <c r="M8" s="154" t="s">
        <v>115</v>
      </c>
      <c r="N8" s="156" t="s">
        <v>112</v>
      </c>
      <c r="O8" s="157" t="s">
        <v>130</v>
      </c>
      <c r="P8" s="153" t="s">
        <v>124</v>
      </c>
      <c r="Q8" s="146" t="s">
        <v>110</v>
      </c>
    </row>
    <row r="9" spans="1:17">
      <c r="B9" s="146" t="s">
        <v>130</v>
      </c>
      <c r="C9" s="340"/>
      <c r="D9" s="153" t="s">
        <v>117</v>
      </c>
      <c r="E9" s="154" t="s">
        <v>109</v>
      </c>
      <c r="F9" s="154" t="s">
        <v>110</v>
      </c>
      <c r="G9" s="154" t="s">
        <v>108</v>
      </c>
      <c r="H9" s="154" t="s">
        <v>116</v>
      </c>
      <c r="I9" s="154" t="s">
        <v>125</v>
      </c>
      <c r="J9" s="155" t="s">
        <v>115</v>
      </c>
      <c r="K9" s="155" t="s">
        <v>116</v>
      </c>
      <c r="L9" s="155" t="s">
        <v>109</v>
      </c>
      <c r="M9" s="154" t="s">
        <v>131</v>
      </c>
      <c r="N9" s="158" t="s">
        <v>132</v>
      </c>
      <c r="O9" s="157" t="s">
        <v>133</v>
      </c>
      <c r="P9" s="153" t="s">
        <v>125</v>
      </c>
      <c r="Q9" s="146" t="s">
        <v>118</v>
      </c>
    </row>
    <row r="10" spans="1:17">
      <c r="B10" s="146" t="s">
        <v>115</v>
      </c>
      <c r="C10" s="340"/>
      <c r="D10" s="153" t="s">
        <v>134</v>
      </c>
      <c r="E10" s="154" t="s">
        <v>119</v>
      </c>
      <c r="F10" s="154" t="s">
        <v>135</v>
      </c>
      <c r="G10" s="154" t="s">
        <v>111</v>
      </c>
      <c r="H10" s="154" t="s">
        <v>129</v>
      </c>
      <c r="I10" s="154" t="s">
        <v>119</v>
      </c>
      <c r="J10" s="155" t="s">
        <v>119</v>
      </c>
      <c r="K10" s="155" t="s">
        <v>107</v>
      </c>
      <c r="L10" s="155" t="s">
        <v>111</v>
      </c>
      <c r="M10" s="154" t="s">
        <v>118</v>
      </c>
      <c r="N10" s="156" t="s">
        <v>119</v>
      </c>
      <c r="O10" s="157" t="s">
        <v>136</v>
      </c>
      <c r="P10" s="153" t="s">
        <v>116</v>
      </c>
      <c r="Q10" s="146" t="s">
        <v>137</v>
      </c>
    </row>
    <row r="11" spans="1:17">
      <c r="B11" s="146" t="s">
        <v>137</v>
      </c>
      <c r="C11" s="340"/>
      <c r="D11" s="153" t="s">
        <v>115</v>
      </c>
      <c r="E11" s="154" t="s">
        <v>131</v>
      </c>
      <c r="F11" s="154" t="s">
        <v>108</v>
      </c>
      <c r="G11" s="154" t="s">
        <v>115</v>
      </c>
      <c r="H11" s="154" t="s">
        <v>118</v>
      </c>
      <c r="I11" s="154" t="s">
        <v>110</v>
      </c>
      <c r="J11" s="155" t="s">
        <v>125</v>
      </c>
      <c r="K11" s="155" t="s">
        <v>131</v>
      </c>
      <c r="L11" s="155" t="s">
        <v>109</v>
      </c>
      <c r="M11" s="154" t="s">
        <v>107</v>
      </c>
      <c r="N11" s="156" t="s">
        <v>127</v>
      </c>
      <c r="O11" s="159" t="s">
        <v>133</v>
      </c>
      <c r="P11" s="153" t="s">
        <v>115</v>
      </c>
      <c r="Q11" s="146" t="s">
        <v>135</v>
      </c>
    </row>
    <row r="12" spans="1:17">
      <c r="B12" s="146" t="s">
        <v>138</v>
      </c>
      <c r="C12" s="340" t="s">
        <v>139</v>
      </c>
      <c r="D12" s="153" t="s">
        <v>107</v>
      </c>
      <c r="E12" s="154" t="s">
        <v>140</v>
      </c>
      <c r="F12" s="154" t="s">
        <v>125</v>
      </c>
      <c r="G12" s="154" t="s">
        <v>107</v>
      </c>
      <c r="H12" s="154" t="s">
        <v>107</v>
      </c>
      <c r="I12" s="154" t="s">
        <v>115</v>
      </c>
      <c r="J12" s="155" t="s">
        <v>118</v>
      </c>
      <c r="K12" s="155" t="s">
        <v>140</v>
      </c>
      <c r="L12" s="155" t="s">
        <v>141</v>
      </c>
      <c r="M12" s="154" t="s">
        <v>131</v>
      </c>
      <c r="N12" s="156" t="s">
        <v>115</v>
      </c>
      <c r="O12" s="157" t="s">
        <v>131</v>
      </c>
      <c r="P12" s="153" t="s">
        <v>107</v>
      </c>
      <c r="Q12" s="146"/>
    </row>
    <row r="13" spans="1:17">
      <c r="B13" s="146" t="s">
        <v>109</v>
      </c>
      <c r="C13" s="340"/>
      <c r="D13" s="153" t="s">
        <v>133</v>
      </c>
      <c r="E13" s="154" t="s">
        <v>119</v>
      </c>
      <c r="F13" s="154" t="s">
        <v>119</v>
      </c>
      <c r="G13" s="154" t="s">
        <v>127</v>
      </c>
      <c r="H13" s="154" t="s">
        <v>141</v>
      </c>
      <c r="I13" s="154"/>
      <c r="J13" s="155" t="s">
        <v>107</v>
      </c>
      <c r="K13" s="155" t="s">
        <v>106</v>
      </c>
      <c r="L13" s="155"/>
      <c r="M13" s="154" t="s">
        <v>116</v>
      </c>
      <c r="N13" s="156"/>
      <c r="O13" s="157" t="s">
        <v>142</v>
      </c>
      <c r="P13" s="153" t="s">
        <v>131</v>
      </c>
      <c r="Q13" s="146"/>
    </row>
    <row r="14" spans="1:17">
      <c r="B14" s="146"/>
      <c r="C14" s="340"/>
      <c r="D14" s="153" t="s">
        <v>106</v>
      </c>
      <c r="E14" s="154"/>
      <c r="F14" s="154" t="s">
        <v>143</v>
      </c>
      <c r="G14" s="154" t="s">
        <v>118</v>
      </c>
      <c r="H14" s="154" t="s">
        <v>109</v>
      </c>
      <c r="I14" s="154"/>
      <c r="J14" s="155" t="s">
        <v>141</v>
      </c>
      <c r="K14" s="155" t="s">
        <v>106</v>
      </c>
      <c r="L14" s="155"/>
      <c r="M14" s="154" t="s">
        <v>141</v>
      </c>
      <c r="N14" s="156"/>
      <c r="O14" s="157" t="s">
        <v>106</v>
      </c>
      <c r="P14" s="153" t="s">
        <v>116</v>
      </c>
      <c r="Q14" s="146"/>
    </row>
    <row r="15" spans="1:17" ht="13.5" thickBot="1">
      <c r="B15" s="160"/>
      <c r="C15" s="341"/>
      <c r="D15" s="161" t="s">
        <v>106</v>
      </c>
      <c r="E15" s="162"/>
      <c r="F15" s="162" t="s">
        <v>106</v>
      </c>
      <c r="G15" s="162" t="s">
        <v>107</v>
      </c>
      <c r="H15" s="162"/>
      <c r="I15" s="162"/>
      <c r="J15" s="163" t="s">
        <v>109</v>
      </c>
      <c r="K15" s="163" t="s">
        <v>106</v>
      </c>
      <c r="L15" s="163"/>
      <c r="M15" s="162" t="s">
        <v>115</v>
      </c>
      <c r="N15" s="164"/>
      <c r="O15" s="165" t="s">
        <v>144</v>
      </c>
      <c r="P15" s="161" t="s">
        <v>127</v>
      </c>
      <c r="Q15" s="160"/>
    </row>
    <row r="16" spans="1:17" ht="13.5" thickBot="1">
      <c r="B16" s="342" t="s">
        <v>145</v>
      </c>
      <c r="C16" s="343"/>
      <c r="D16" s="343"/>
      <c r="E16" s="343"/>
      <c r="F16" s="343"/>
      <c r="G16" s="343"/>
      <c r="H16" s="343"/>
      <c r="I16" s="343"/>
      <c r="J16" s="343"/>
      <c r="K16" s="343"/>
      <c r="L16" s="343"/>
      <c r="M16" s="343"/>
      <c r="N16" s="343"/>
      <c r="O16" s="343"/>
      <c r="P16" s="343"/>
      <c r="Q16" s="344"/>
    </row>
    <row r="17" spans="2:17" ht="14.25">
      <c r="B17" s="166" t="s">
        <v>12</v>
      </c>
      <c r="C17" s="167" t="s">
        <v>48</v>
      </c>
      <c r="D17" s="168">
        <v>20</v>
      </c>
      <c r="E17" s="169">
        <v>18</v>
      </c>
      <c r="F17" s="169">
        <v>13</v>
      </c>
      <c r="G17" s="169">
        <v>20</v>
      </c>
      <c r="H17" s="169">
        <v>19</v>
      </c>
      <c r="I17" s="169"/>
      <c r="J17" s="170"/>
      <c r="K17" s="170"/>
      <c r="L17" s="170"/>
      <c r="M17" s="170"/>
      <c r="N17" s="170"/>
      <c r="O17" s="170"/>
      <c r="P17" s="170"/>
      <c r="Q17" s="166">
        <f t="shared" ref="Q17:Q43" si="0">SUM(D17:P17)</f>
        <v>90</v>
      </c>
    </row>
    <row r="18" spans="2:17" ht="14.25">
      <c r="B18" s="166" t="s">
        <v>13</v>
      </c>
      <c r="C18" s="167" t="s">
        <v>146</v>
      </c>
      <c r="D18" s="168">
        <v>17</v>
      </c>
      <c r="E18" s="169">
        <v>19</v>
      </c>
      <c r="F18" s="169">
        <v>19</v>
      </c>
      <c r="G18" s="169">
        <v>13</v>
      </c>
      <c r="H18" s="169">
        <v>11</v>
      </c>
      <c r="I18" s="169"/>
      <c r="J18" s="170"/>
      <c r="K18" s="170"/>
      <c r="L18" s="170"/>
      <c r="M18" s="170"/>
      <c r="N18" s="170"/>
      <c r="O18" s="170"/>
      <c r="P18" s="170"/>
      <c r="Q18" s="166">
        <f t="shared" si="0"/>
        <v>79</v>
      </c>
    </row>
    <row r="19" spans="2:17" ht="14.25">
      <c r="B19" s="166" t="s">
        <v>147</v>
      </c>
      <c r="C19" s="167" t="s">
        <v>149</v>
      </c>
      <c r="D19" s="168"/>
      <c r="E19" s="169">
        <v>20</v>
      </c>
      <c r="F19" s="169">
        <v>20</v>
      </c>
      <c r="G19" s="169">
        <v>19</v>
      </c>
      <c r="H19" s="169">
        <v>20</v>
      </c>
      <c r="I19" s="169"/>
      <c r="J19" s="170"/>
      <c r="K19" s="170"/>
      <c r="L19" s="170"/>
      <c r="M19" s="170"/>
      <c r="N19" s="170"/>
      <c r="O19" s="170"/>
      <c r="P19" s="170"/>
      <c r="Q19" s="166">
        <f t="shared" si="0"/>
        <v>79</v>
      </c>
    </row>
    <row r="20" spans="2:17" ht="14.25">
      <c r="B20" s="166" t="s">
        <v>15</v>
      </c>
      <c r="C20" s="167" t="s">
        <v>148</v>
      </c>
      <c r="D20" s="168">
        <v>13</v>
      </c>
      <c r="E20" s="169">
        <v>13</v>
      </c>
      <c r="F20" s="169">
        <v>16</v>
      </c>
      <c r="G20" s="169">
        <v>17</v>
      </c>
      <c r="H20" s="169">
        <v>15</v>
      </c>
      <c r="I20" s="169"/>
      <c r="J20" s="170"/>
      <c r="K20" s="170"/>
      <c r="L20" s="170"/>
      <c r="M20" s="170"/>
      <c r="N20" s="170"/>
      <c r="O20" s="170"/>
      <c r="P20" s="170"/>
      <c r="Q20" s="166">
        <f t="shared" si="0"/>
        <v>74</v>
      </c>
    </row>
    <row r="21" spans="2:17" ht="14.25">
      <c r="B21" s="166" t="s">
        <v>16</v>
      </c>
      <c r="C21" s="167" t="s">
        <v>50</v>
      </c>
      <c r="D21" s="171">
        <v>15</v>
      </c>
      <c r="E21" s="172">
        <v>16</v>
      </c>
      <c r="F21" s="169">
        <v>15</v>
      </c>
      <c r="G21" s="169">
        <v>9</v>
      </c>
      <c r="H21" s="169">
        <v>15</v>
      </c>
      <c r="I21" s="169"/>
      <c r="J21" s="170"/>
      <c r="K21" s="170"/>
      <c r="L21" s="170"/>
      <c r="M21" s="170"/>
      <c r="N21" s="170"/>
      <c r="O21" s="170"/>
      <c r="P21" s="170"/>
      <c r="Q21" s="166">
        <f t="shared" si="0"/>
        <v>70</v>
      </c>
    </row>
    <row r="22" spans="2:17" ht="14.25">
      <c r="B22" s="166" t="s">
        <v>17</v>
      </c>
      <c r="C22" s="167" t="s">
        <v>47</v>
      </c>
      <c r="D22" s="168">
        <v>16</v>
      </c>
      <c r="E22" s="169">
        <v>17</v>
      </c>
      <c r="F22" s="169">
        <v>18</v>
      </c>
      <c r="G22" s="169"/>
      <c r="H22" s="169">
        <v>18</v>
      </c>
      <c r="I22" s="169"/>
      <c r="J22" s="170"/>
      <c r="K22" s="170"/>
      <c r="L22" s="170"/>
      <c r="M22" s="170"/>
      <c r="N22" s="170"/>
      <c r="O22" s="170"/>
      <c r="P22" s="170"/>
      <c r="Q22" s="166">
        <f t="shared" si="0"/>
        <v>69</v>
      </c>
    </row>
    <row r="23" spans="2:17" ht="14.25">
      <c r="B23" s="166" t="s">
        <v>18</v>
      </c>
      <c r="C23" s="167" t="s">
        <v>57</v>
      </c>
      <c r="D23" s="168">
        <v>19</v>
      </c>
      <c r="E23" s="169">
        <v>15</v>
      </c>
      <c r="F23" s="169">
        <v>10</v>
      </c>
      <c r="G23" s="169">
        <v>16</v>
      </c>
      <c r="H23" s="169">
        <v>7</v>
      </c>
      <c r="I23" s="169"/>
      <c r="J23" s="170"/>
      <c r="K23" s="170"/>
      <c r="L23" s="170"/>
      <c r="M23" s="170"/>
      <c r="N23" s="170"/>
      <c r="O23" s="170"/>
      <c r="P23" s="170"/>
      <c r="Q23" s="166">
        <f t="shared" si="0"/>
        <v>67</v>
      </c>
    </row>
    <row r="24" spans="2:17" ht="14.25">
      <c r="B24" s="166" t="s">
        <v>19</v>
      </c>
      <c r="C24" s="167" t="s">
        <v>150</v>
      </c>
      <c r="D24" s="168">
        <v>18</v>
      </c>
      <c r="E24" s="169">
        <v>14</v>
      </c>
      <c r="F24" s="169">
        <v>12</v>
      </c>
      <c r="G24" s="169"/>
      <c r="H24" s="169">
        <v>12</v>
      </c>
      <c r="I24" s="169"/>
      <c r="J24" s="170"/>
      <c r="K24" s="170"/>
      <c r="L24" s="170"/>
      <c r="M24" s="170"/>
      <c r="N24" s="170"/>
      <c r="O24" s="170"/>
      <c r="P24" s="170"/>
      <c r="Q24" s="166">
        <f t="shared" si="0"/>
        <v>56</v>
      </c>
    </row>
    <row r="25" spans="2:17" ht="14.25">
      <c r="B25" s="166" t="s">
        <v>20</v>
      </c>
      <c r="C25" s="167" t="s">
        <v>61</v>
      </c>
      <c r="D25" s="168">
        <v>14</v>
      </c>
      <c r="E25" s="169"/>
      <c r="F25" s="169">
        <v>17</v>
      </c>
      <c r="G25" s="169">
        <v>8</v>
      </c>
      <c r="H25" s="169">
        <v>13</v>
      </c>
      <c r="I25" s="169"/>
      <c r="J25" s="170"/>
      <c r="K25" s="170"/>
      <c r="L25" s="170"/>
      <c r="M25" s="170"/>
      <c r="N25" s="170"/>
      <c r="O25" s="170"/>
      <c r="P25" s="170"/>
      <c r="Q25" s="166">
        <f t="shared" si="0"/>
        <v>52</v>
      </c>
    </row>
    <row r="26" spans="2:17" ht="14.25">
      <c r="B26" s="166" t="s">
        <v>21</v>
      </c>
      <c r="C26" s="167" t="s">
        <v>70</v>
      </c>
      <c r="D26" s="168"/>
      <c r="E26" s="169" t="s">
        <v>106</v>
      </c>
      <c r="F26" s="169">
        <v>14</v>
      </c>
      <c r="G26" s="169">
        <v>14</v>
      </c>
      <c r="H26" s="169">
        <v>17</v>
      </c>
      <c r="I26" s="169"/>
      <c r="J26" s="170"/>
      <c r="K26" s="170"/>
      <c r="L26" s="170"/>
      <c r="M26" s="170"/>
      <c r="N26" s="170"/>
      <c r="O26" s="170"/>
      <c r="P26" s="170"/>
      <c r="Q26" s="166">
        <f t="shared" si="0"/>
        <v>45</v>
      </c>
    </row>
    <row r="27" spans="2:17" ht="14.25">
      <c r="B27" s="166" t="s">
        <v>22</v>
      </c>
      <c r="C27" s="167" t="s">
        <v>79</v>
      </c>
      <c r="D27" s="168"/>
      <c r="E27" s="169">
        <v>12</v>
      </c>
      <c r="F27" s="169">
        <v>9</v>
      </c>
      <c r="G27" s="169">
        <v>18</v>
      </c>
      <c r="H27" s="169"/>
      <c r="I27" s="169"/>
      <c r="J27" s="170"/>
      <c r="K27" s="170"/>
      <c r="L27" s="170"/>
      <c r="M27" s="170"/>
      <c r="N27" s="170"/>
      <c r="O27" s="170"/>
      <c r="P27" s="170"/>
      <c r="Q27" s="166">
        <f t="shared" si="0"/>
        <v>39</v>
      </c>
    </row>
    <row r="28" spans="2:17" ht="14.25">
      <c r="B28" s="166" t="s">
        <v>23</v>
      </c>
      <c r="C28" s="167" t="s">
        <v>151</v>
      </c>
      <c r="D28" s="168">
        <v>12</v>
      </c>
      <c r="E28" s="169">
        <v>7</v>
      </c>
      <c r="F28" s="169">
        <v>4</v>
      </c>
      <c r="G28" s="169">
        <v>5</v>
      </c>
      <c r="H28" s="169">
        <v>10</v>
      </c>
      <c r="I28" s="169"/>
      <c r="J28" s="170"/>
      <c r="K28" s="170"/>
      <c r="L28" s="170"/>
      <c r="M28" s="170"/>
      <c r="N28" s="170"/>
      <c r="O28" s="170"/>
      <c r="P28" s="170"/>
      <c r="Q28" s="166">
        <f t="shared" si="0"/>
        <v>38</v>
      </c>
    </row>
    <row r="29" spans="2:17" ht="14.25">
      <c r="B29" s="166" t="s">
        <v>152</v>
      </c>
      <c r="C29" s="167" t="s">
        <v>153</v>
      </c>
      <c r="D29" s="168">
        <v>11</v>
      </c>
      <c r="E29" s="169"/>
      <c r="F29" s="169"/>
      <c r="G29" s="169">
        <v>15</v>
      </c>
      <c r="H29" s="169">
        <v>5</v>
      </c>
      <c r="I29" s="169"/>
      <c r="J29" s="170"/>
      <c r="K29" s="170"/>
      <c r="L29" s="170"/>
      <c r="M29" s="170"/>
      <c r="N29" s="170"/>
      <c r="O29" s="170"/>
      <c r="P29" s="170"/>
      <c r="Q29" s="166">
        <f t="shared" si="0"/>
        <v>31</v>
      </c>
    </row>
    <row r="30" spans="2:17" ht="14.25">
      <c r="B30" s="166" t="s">
        <v>25</v>
      </c>
      <c r="C30" s="173" t="s">
        <v>154</v>
      </c>
      <c r="D30" s="168">
        <v>10</v>
      </c>
      <c r="E30" s="169"/>
      <c r="F30" s="169">
        <v>3</v>
      </c>
      <c r="G30" s="169">
        <v>12</v>
      </c>
      <c r="H30" s="169">
        <v>6</v>
      </c>
      <c r="I30" s="169"/>
      <c r="J30" s="170"/>
      <c r="K30" s="170"/>
      <c r="L30" s="170"/>
      <c r="M30" s="170"/>
      <c r="N30" s="170"/>
      <c r="O30" s="170"/>
      <c r="P30" s="170"/>
      <c r="Q30" s="166">
        <f t="shared" si="0"/>
        <v>31</v>
      </c>
    </row>
    <row r="31" spans="2:17" ht="14.25">
      <c r="B31" s="166" t="s">
        <v>26</v>
      </c>
      <c r="C31" s="174" t="s">
        <v>53</v>
      </c>
      <c r="D31" s="175"/>
      <c r="E31" s="176">
        <v>8</v>
      </c>
      <c r="F31" s="176">
        <v>5</v>
      </c>
      <c r="G31" s="176">
        <v>7</v>
      </c>
      <c r="H31" s="176">
        <v>8</v>
      </c>
      <c r="I31" s="176"/>
      <c r="J31" s="177"/>
      <c r="K31" s="177"/>
      <c r="L31" s="177"/>
      <c r="M31" s="177"/>
      <c r="N31" s="177"/>
      <c r="O31" s="177"/>
      <c r="P31" s="177"/>
      <c r="Q31" s="166">
        <f t="shared" si="0"/>
        <v>28</v>
      </c>
    </row>
    <row r="32" spans="2:17" ht="14.25">
      <c r="B32" s="166" t="s">
        <v>27</v>
      </c>
      <c r="C32" s="174" t="s">
        <v>67</v>
      </c>
      <c r="D32" s="175">
        <v>9</v>
      </c>
      <c r="E32" s="176">
        <v>10</v>
      </c>
      <c r="F32" s="176">
        <v>2</v>
      </c>
      <c r="G32" s="176">
        <v>4</v>
      </c>
      <c r="H32" s="176"/>
      <c r="I32" s="176"/>
      <c r="J32" s="177"/>
      <c r="K32" s="177"/>
      <c r="L32" s="177"/>
      <c r="M32" s="177"/>
      <c r="N32" s="177"/>
      <c r="O32" s="177"/>
      <c r="P32" s="177"/>
      <c r="Q32" s="166">
        <f t="shared" si="0"/>
        <v>25</v>
      </c>
    </row>
    <row r="33" spans="2:18" ht="14.25">
      <c r="B33" s="166" t="s">
        <v>28</v>
      </c>
      <c r="C33" s="174" t="s">
        <v>157</v>
      </c>
      <c r="D33" s="178">
        <v>8</v>
      </c>
      <c r="E33" s="179"/>
      <c r="F33" s="176">
        <v>6</v>
      </c>
      <c r="G33" s="176"/>
      <c r="H33" s="176">
        <v>9</v>
      </c>
      <c r="I33" s="176"/>
      <c r="J33" s="177"/>
      <c r="K33" s="177"/>
      <c r="L33" s="177"/>
      <c r="M33" s="177"/>
      <c r="N33" s="177"/>
      <c r="O33" s="177"/>
      <c r="P33" s="177"/>
      <c r="Q33" s="166">
        <f t="shared" si="0"/>
        <v>23</v>
      </c>
    </row>
    <row r="34" spans="2:18" ht="14.25">
      <c r="B34" s="166" t="s">
        <v>29</v>
      </c>
      <c r="C34" s="174" t="s">
        <v>155</v>
      </c>
      <c r="D34" s="175"/>
      <c r="E34" s="176" t="s">
        <v>106</v>
      </c>
      <c r="F34" s="176">
        <v>11</v>
      </c>
      <c r="G34" s="176">
        <v>10</v>
      </c>
      <c r="H34" s="176"/>
      <c r="I34" s="176"/>
      <c r="J34" s="177"/>
      <c r="K34" s="177"/>
      <c r="L34" s="177"/>
      <c r="M34" s="177"/>
      <c r="N34" s="177"/>
      <c r="O34" s="177"/>
      <c r="P34" s="177"/>
      <c r="Q34" s="166">
        <f t="shared" si="0"/>
        <v>21</v>
      </c>
    </row>
    <row r="35" spans="2:18" ht="14.25">
      <c r="B35" s="166" t="s">
        <v>30</v>
      </c>
      <c r="C35" s="174" t="s">
        <v>60</v>
      </c>
      <c r="D35" s="175"/>
      <c r="E35" s="176" t="s">
        <v>106</v>
      </c>
      <c r="F35" s="176">
        <v>8</v>
      </c>
      <c r="G35" s="176">
        <v>11</v>
      </c>
      <c r="H35" s="176">
        <v>2</v>
      </c>
      <c r="I35" s="176"/>
      <c r="J35" s="177"/>
      <c r="K35" s="177"/>
      <c r="L35" s="177"/>
      <c r="M35" s="177"/>
      <c r="N35" s="177"/>
      <c r="O35" s="177"/>
      <c r="P35" s="177"/>
      <c r="Q35" s="166">
        <f t="shared" si="0"/>
        <v>21</v>
      </c>
    </row>
    <row r="36" spans="2:18" ht="14.25">
      <c r="B36" s="166" t="s">
        <v>31</v>
      </c>
      <c r="C36" s="174" t="s">
        <v>156</v>
      </c>
      <c r="D36" s="175"/>
      <c r="E36" s="176">
        <v>9</v>
      </c>
      <c r="F36" s="176">
        <v>7</v>
      </c>
      <c r="G36" s="176"/>
      <c r="H36" s="176"/>
      <c r="I36" s="176"/>
      <c r="J36" s="177"/>
      <c r="K36" s="177"/>
      <c r="L36" s="177"/>
      <c r="M36" s="177"/>
      <c r="N36" s="177"/>
      <c r="O36" s="177"/>
      <c r="P36" s="177"/>
      <c r="Q36" s="166">
        <f t="shared" si="0"/>
        <v>16</v>
      </c>
    </row>
    <row r="37" spans="2:18" ht="14.25">
      <c r="B37" s="166" t="s">
        <v>158</v>
      </c>
      <c r="C37" s="174" t="s">
        <v>62</v>
      </c>
      <c r="D37" s="175"/>
      <c r="E37" s="176" t="s">
        <v>106</v>
      </c>
      <c r="F37" s="176"/>
      <c r="G37" s="176"/>
      <c r="H37" s="176">
        <v>16</v>
      </c>
      <c r="I37" s="176"/>
      <c r="J37" s="177"/>
      <c r="K37" s="177"/>
      <c r="L37" s="177"/>
      <c r="M37" s="177"/>
      <c r="N37" s="177"/>
      <c r="O37" s="177"/>
      <c r="P37" s="177"/>
      <c r="Q37" s="166">
        <f t="shared" si="0"/>
        <v>16</v>
      </c>
    </row>
    <row r="38" spans="2:18" ht="14.25">
      <c r="B38" s="166" t="s">
        <v>160</v>
      </c>
      <c r="C38" s="174" t="s">
        <v>159</v>
      </c>
      <c r="D38" s="175"/>
      <c r="E38" s="176">
        <v>11</v>
      </c>
      <c r="F38" s="176"/>
      <c r="G38" s="176"/>
      <c r="H38" s="176"/>
      <c r="I38" s="176"/>
      <c r="J38" s="177"/>
      <c r="K38" s="177"/>
      <c r="L38" s="177"/>
      <c r="M38" s="177"/>
      <c r="N38" s="177"/>
      <c r="O38" s="177"/>
      <c r="P38" s="177"/>
      <c r="Q38" s="166">
        <f t="shared" si="0"/>
        <v>11</v>
      </c>
    </row>
    <row r="39" spans="2:18" ht="14.25">
      <c r="B39" s="166" t="s">
        <v>162</v>
      </c>
      <c r="C39" s="174" t="s">
        <v>161</v>
      </c>
      <c r="D39" s="178"/>
      <c r="E39" s="179">
        <v>5</v>
      </c>
      <c r="F39" s="176">
        <v>1</v>
      </c>
      <c r="G39" s="176">
        <v>3</v>
      </c>
      <c r="H39" s="176">
        <v>1</v>
      </c>
      <c r="I39" s="176"/>
      <c r="J39" s="177"/>
      <c r="K39" s="177"/>
      <c r="L39" s="177"/>
      <c r="M39" s="177"/>
      <c r="N39" s="177"/>
      <c r="O39" s="177"/>
      <c r="P39" s="177"/>
      <c r="Q39" s="166">
        <f t="shared" si="0"/>
        <v>10</v>
      </c>
    </row>
    <row r="40" spans="2:18" ht="14.25">
      <c r="B40" s="166" t="s">
        <v>164</v>
      </c>
      <c r="C40" s="174" t="s">
        <v>69</v>
      </c>
      <c r="D40" s="175"/>
      <c r="E40" s="176" t="s">
        <v>106</v>
      </c>
      <c r="F40" s="176"/>
      <c r="G40" s="176">
        <v>6</v>
      </c>
      <c r="H40" s="176">
        <v>4</v>
      </c>
      <c r="I40" s="176"/>
      <c r="J40" s="177"/>
      <c r="K40" s="177"/>
      <c r="L40" s="177"/>
      <c r="M40" s="177"/>
      <c r="N40" s="177"/>
      <c r="O40" s="177"/>
      <c r="P40" s="177"/>
      <c r="Q40" s="166">
        <f t="shared" si="0"/>
        <v>10</v>
      </c>
    </row>
    <row r="41" spans="2:18" ht="14.25">
      <c r="B41" s="166" t="s">
        <v>165</v>
      </c>
      <c r="C41" s="174" t="s">
        <v>163</v>
      </c>
      <c r="D41" s="178"/>
      <c r="E41" s="179">
        <v>6</v>
      </c>
      <c r="F41" s="176"/>
      <c r="G41" s="176"/>
      <c r="H41" s="176"/>
      <c r="I41" s="176"/>
      <c r="J41" s="177"/>
      <c r="K41" s="177"/>
      <c r="L41" s="177"/>
      <c r="M41" s="177"/>
      <c r="N41" s="177"/>
      <c r="O41" s="177"/>
      <c r="P41" s="177"/>
      <c r="Q41" s="166">
        <f t="shared" si="0"/>
        <v>6</v>
      </c>
    </row>
    <row r="42" spans="2:18" ht="14.25">
      <c r="B42" s="166" t="s">
        <v>223</v>
      </c>
      <c r="C42" s="174" t="s">
        <v>226</v>
      </c>
      <c r="D42" s="175"/>
      <c r="E42" s="176" t="s">
        <v>106</v>
      </c>
      <c r="F42" s="176"/>
      <c r="G42" s="176"/>
      <c r="H42" s="176">
        <v>3</v>
      </c>
      <c r="I42" s="176"/>
      <c r="J42" s="177"/>
      <c r="K42" s="177"/>
      <c r="L42" s="177"/>
      <c r="M42" s="177"/>
      <c r="N42" s="177"/>
      <c r="O42" s="177"/>
      <c r="P42" s="177"/>
      <c r="Q42" s="166">
        <f t="shared" si="0"/>
        <v>3</v>
      </c>
    </row>
    <row r="43" spans="2:18" ht="15" thickBot="1">
      <c r="B43" s="166" t="s">
        <v>225</v>
      </c>
      <c r="C43" s="174" t="s">
        <v>166</v>
      </c>
      <c r="D43" s="175"/>
      <c r="E43" s="176" t="s">
        <v>106</v>
      </c>
      <c r="F43" s="176">
        <v>1</v>
      </c>
      <c r="G43" s="176"/>
      <c r="H43" s="176"/>
      <c r="I43" s="176"/>
      <c r="J43" s="177"/>
      <c r="K43" s="177"/>
      <c r="L43" s="177"/>
      <c r="M43" s="177"/>
      <c r="N43" s="177"/>
      <c r="O43" s="177"/>
      <c r="P43" s="177"/>
      <c r="Q43" s="166">
        <f t="shared" si="0"/>
        <v>1</v>
      </c>
    </row>
    <row r="44" spans="2:18" ht="13.5" thickBot="1">
      <c r="B44" s="331" t="s">
        <v>167</v>
      </c>
      <c r="C44" s="332"/>
      <c r="D44" s="332"/>
      <c r="E44" s="332"/>
      <c r="F44" s="332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3"/>
    </row>
    <row r="45" spans="2:18" ht="14.25">
      <c r="B45" s="166" t="s">
        <v>12</v>
      </c>
      <c r="C45" s="167" t="s">
        <v>168</v>
      </c>
      <c r="D45" s="171">
        <v>19</v>
      </c>
      <c r="E45" s="172">
        <v>18</v>
      </c>
      <c r="F45" s="172">
        <v>20</v>
      </c>
      <c r="G45" s="172">
        <v>20</v>
      </c>
      <c r="H45" s="172">
        <v>20</v>
      </c>
      <c r="I45" s="172"/>
      <c r="J45" s="180"/>
      <c r="K45" s="180"/>
      <c r="L45" s="180"/>
      <c r="M45" s="180"/>
      <c r="N45" s="180"/>
      <c r="O45" s="180"/>
      <c r="P45" s="180"/>
      <c r="Q45" s="166">
        <f t="shared" ref="Q45:Q57" si="1">SUM(D45:P45)</f>
        <v>97</v>
      </c>
    </row>
    <row r="46" spans="2:18" ht="14.25">
      <c r="B46" s="166" t="s">
        <v>13</v>
      </c>
      <c r="C46" s="167" t="s">
        <v>61</v>
      </c>
      <c r="D46" s="171">
        <v>18</v>
      </c>
      <c r="E46" s="172"/>
      <c r="F46" s="172">
        <v>18</v>
      </c>
      <c r="G46" s="172">
        <v>18</v>
      </c>
      <c r="H46" s="172">
        <v>19</v>
      </c>
      <c r="I46" s="172"/>
      <c r="J46" s="180"/>
      <c r="K46" s="180"/>
      <c r="L46" s="180"/>
      <c r="M46" s="180"/>
      <c r="N46" s="180"/>
      <c r="O46" s="180"/>
      <c r="P46" s="180"/>
      <c r="Q46" s="166">
        <f t="shared" si="1"/>
        <v>73</v>
      </c>
    </row>
    <row r="47" spans="2:18" ht="14.25">
      <c r="B47" s="166" t="s">
        <v>14</v>
      </c>
      <c r="C47" s="167" t="s">
        <v>47</v>
      </c>
      <c r="D47" s="171">
        <v>17</v>
      </c>
      <c r="E47" s="172">
        <v>19</v>
      </c>
      <c r="F47" s="172">
        <v>17</v>
      </c>
      <c r="G47" s="172"/>
      <c r="H47" s="172">
        <v>18</v>
      </c>
      <c r="I47" s="172"/>
      <c r="J47" s="180"/>
      <c r="K47" s="180"/>
      <c r="L47" s="180"/>
      <c r="M47" s="180"/>
      <c r="N47" s="180"/>
      <c r="O47" s="180"/>
      <c r="P47" s="180"/>
      <c r="Q47" s="166">
        <f t="shared" si="1"/>
        <v>71</v>
      </c>
    </row>
    <row r="48" spans="2:18" ht="14.25">
      <c r="B48" s="166" t="s">
        <v>169</v>
      </c>
      <c r="C48" s="167" t="s">
        <v>50</v>
      </c>
      <c r="D48" s="171"/>
      <c r="E48" s="172">
        <v>20</v>
      </c>
      <c r="F48" s="172">
        <v>19</v>
      </c>
      <c r="G48" s="172">
        <v>19</v>
      </c>
      <c r="H48" s="172">
        <v>11</v>
      </c>
      <c r="I48" s="172"/>
      <c r="J48" s="180"/>
      <c r="K48" s="180"/>
      <c r="L48" s="180"/>
      <c r="M48" s="180"/>
      <c r="N48" s="180"/>
      <c r="O48" s="180"/>
      <c r="P48" s="180"/>
      <c r="Q48" s="166">
        <f t="shared" si="1"/>
        <v>69</v>
      </c>
      <c r="R48" s="181" t="s">
        <v>106</v>
      </c>
    </row>
    <row r="49" spans="2:18" ht="14.25">
      <c r="B49" s="166" t="s">
        <v>16</v>
      </c>
      <c r="C49" s="167" t="s">
        <v>149</v>
      </c>
      <c r="D49" s="171"/>
      <c r="E49" s="172">
        <v>14</v>
      </c>
      <c r="F49" s="172">
        <v>16</v>
      </c>
      <c r="G49" s="172">
        <v>16</v>
      </c>
      <c r="H49" s="172">
        <v>16</v>
      </c>
      <c r="I49" s="172"/>
      <c r="J49" s="180"/>
      <c r="K49" s="180"/>
      <c r="L49" s="180"/>
      <c r="M49" s="180"/>
      <c r="N49" s="180"/>
      <c r="O49" s="180"/>
      <c r="P49" s="180"/>
      <c r="Q49" s="166">
        <f t="shared" si="1"/>
        <v>62</v>
      </c>
      <c r="R49" s="181"/>
    </row>
    <row r="50" spans="2:18" ht="14.25">
      <c r="B50" s="166" t="s">
        <v>17</v>
      </c>
      <c r="C50" s="167" t="s">
        <v>172</v>
      </c>
      <c r="D50" s="171">
        <v>20</v>
      </c>
      <c r="E50" s="172">
        <v>17</v>
      </c>
      <c r="F50" s="172"/>
      <c r="G50" s="172"/>
      <c r="H50" s="172">
        <v>14</v>
      </c>
      <c r="I50" s="172"/>
      <c r="J50" s="180"/>
      <c r="K50" s="180"/>
      <c r="L50" s="180"/>
      <c r="M50" s="180"/>
      <c r="N50" s="180"/>
      <c r="O50" s="180"/>
      <c r="P50" s="180"/>
      <c r="Q50" s="166">
        <f t="shared" si="1"/>
        <v>51</v>
      </c>
      <c r="R50" s="181"/>
    </row>
    <row r="51" spans="2:18" ht="14.25">
      <c r="B51" s="166" t="s">
        <v>18</v>
      </c>
      <c r="C51" s="167" t="s">
        <v>70</v>
      </c>
      <c r="D51" s="171"/>
      <c r="E51" s="172">
        <v>16</v>
      </c>
      <c r="F51" s="172"/>
      <c r="G51" s="172">
        <v>17</v>
      </c>
      <c r="H51" s="172">
        <v>15</v>
      </c>
      <c r="I51" s="172"/>
      <c r="J51" s="180"/>
      <c r="K51" s="180"/>
      <c r="L51" s="180"/>
      <c r="M51" s="180"/>
      <c r="N51" s="180"/>
      <c r="O51" s="180"/>
      <c r="P51" s="180"/>
      <c r="Q51" s="166">
        <f t="shared" si="1"/>
        <v>48</v>
      </c>
      <c r="R51" s="181"/>
    </row>
    <row r="52" spans="2:18" ht="14.25">
      <c r="B52" s="166" t="s">
        <v>19</v>
      </c>
      <c r="C52" s="167" t="s">
        <v>170</v>
      </c>
      <c r="D52" s="171">
        <v>16</v>
      </c>
      <c r="E52" s="172">
        <v>15</v>
      </c>
      <c r="F52" s="172">
        <v>14</v>
      </c>
      <c r="G52" s="172"/>
      <c r="H52" s="172"/>
      <c r="I52" s="172"/>
      <c r="J52" s="180"/>
      <c r="K52" s="180"/>
      <c r="L52" s="180"/>
      <c r="M52" s="180"/>
      <c r="N52" s="180"/>
      <c r="O52" s="180"/>
      <c r="P52" s="180"/>
      <c r="Q52" s="166">
        <f t="shared" si="1"/>
        <v>45</v>
      </c>
      <c r="R52" s="181"/>
    </row>
    <row r="53" spans="2:18" ht="14.25">
      <c r="B53" s="166" t="s">
        <v>20</v>
      </c>
      <c r="C53" s="167" t="s">
        <v>171</v>
      </c>
      <c r="D53" s="171">
        <v>15</v>
      </c>
      <c r="E53" s="172">
        <v>13</v>
      </c>
      <c r="F53" s="172">
        <v>13</v>
      </c>
      <c r="G53" s="172"/>
      <c r="H53" s="172"/>
      <c r="I53" s="172"/>
      <c r="J53" s="180"/>
      <c r="K53" s="180"/>
      <c r="L53" s="180"/>
      <c r="M53" s="180"/>
      <c r="N53" s="180"/>
      <c r="O53" s="180"/>
      <c r="P53" s="180"/>
      <c r="Q53" s="166">
        <f t="shared" si="1"/>
        <v>41</v>
      </c>
    </row>
    <row r="54" spans="2:18" ht="14.25">
      <c r="B54" s="166" t="s">
        <v>21</v>
      </c>
      <c r="C54" s="167" t="s">
        <v>161</v>
      </c>
      <c r="D54" s="171"/>
      <c r="E54" s="172"/>
      <c r="F54" s="172">
        <v>12</v>
      </c>
      <c r="G54" s="172">
        <v>15</v>
      </c>
      <c r="H54" s="172">
        <v>13</v>
      </c>
      <c r="I54" s="172"/>
      <c r="J54" s="180"/>
      <c r="K54" s="180"/>
      <c r="L54" s="180"/>
      <c r="M54" s="180"/>
      <c r="N54" s="180"/>
      <c r="O54" s="180"/>
      <c r="P54" s="180"/>
      <c r="Q54" s="166">
        <f t="shared" si="1"/>
        <v>40</v>
      </c>
    </row>
    <row r="55" spans="2:18" ht="14.25">
      <c r="B55" s="166" t="s">
        <v>173</v>
      </c>
      <c r="C55" s="182" t="s">
        <v>60</v>
      </c>
      <c r="D55" s="178"/>
      <c r="E55" s="179"/>
      <c r="F55" s="179">
        <v>15</v>
      </c>
      <c r="G55" s="179"/>
      <c r="H55" s="179">
        <v>17</v>
      </c>
      <c r="I55" s="179"/>
      <c r="J55" s="183"/>
      <c r="K55" s="183"/>
      <c r="L55" s="183"/>
      <c r="M55" s="183"/>
      <c r="N55" s="183"/>
      <c r="O55" s="183"/>
      <c r="P55" s="183"/>
      <c r="Q55" s="166">
        <f t="shared" si="1"/>
        <v>32</v>
      </c>
    </row>
    <row r="56" spans="2:18" ht="14.25">
      <c r="B56" s="419" t="s">
        <v>23</v>
      </c>
      <c r="C56" s="182" t="s">
        <v>153</v>
      </c>
      <c r="D56" s="178">
        <v>14</v>
      </c>
      <c r="E56" s="179"/>
      <c r="F56" s="179"/>
      <c r="G56" s="179"/>
      <c r="H56" s="179"/>
      <c r="I56" s="179"/>
      <c r="J56" s="183"/>
      <c r="K56" s="183"/>
      <c r="L56" s="183"/>
      <c r="M56" s="183"/>
      <c r="N56" s="183"/>
      <c r="O56" s="183"/>
      <c r="P56" s="183"/>
      <c r="Q56" s="166">
        <f t="shared" si="1"/>
        <v>14</v>
      </c>
    </row>
    <row r="57" spans="2:18" ht="15" thickBot="1">
      <c r="B57" s="146" t="s">
        <v>24</v>
      </c>
      <c r="C57" s="182" t="s">
        <v>227</v>
      </c>
      <c r="D57" s="178"/>
      <c r="E57" s="179"/>
      <c r="F57" s="179"/>
      <c r="G57" s="179"/>
      <c r="H57" s="179">
        <v>12</v>
      </c>
      <c r="I57" s="179"/>
      <c r="J57" s="183"/>
      <c r="K57" s="183"/>
      <c r="L57" s="183"/>
      <c r="M57" s="183"/>
      <c r="N57" s="183"/>
      <c r="O57" s="183"/>
      <c r="P57" s="183"/>
      <c r="Q57" s="166">
        <f t="shared" si="1"/>
        <v>12</v>
      </c>
    </row>
    <row r="58" spans="2:18" ht="13.5" thickBot="1">
      <c r="B58" s="184"/>
      <c r="C58" s="185" t="s">
        <v>174</v>
      </c>
      <c r="D58" s="186" t="s">
        <v>175</v>
      </c>
      <c r="E58" s="187" t="s">
        <v>13</v>
      </c>
      <c r="F58" s="187" t="s">
        <v>14</v>
      </c>
      <c r="G58" s="187" t="s">
        <v>15</v>
      </c>
      <c r="H58" s="187" t="s">
        <v>16</v>
      </c>
      <c r="I58" s="187" t="s">
        <v>17</v>
      </c>
      <c r="J58" s="188" t="s">
        <v>18</v>
      </c>
      <c r="K58" s="188" t="s">
        <v>19</v>
      </c>
      <c r="L58" s="188" t="s">
        <v>20</v>
      </c>
      <c r="M58" s="188" t="s">
        <v>21</v>
      </c>
      <c r="N58" s="188" t="s">
        <v>22</v>
      </c>
      <c r="O58" s="188" t="s">
        <v>23</v>
      </c>
      <c r="P58" s="188" t="s">
        <v>24</v>
      </c>
      <c r="Q58" s="189"/>
    </row>
    <row r="59" spans="2:18">
      <c r="C59" s="181" t="s">
        <v>106</v>
      </c>
    </row>
    <row r="60" spans="2:18">
      <c r="B60" s="334" t="s">
        <v>176</v>
      </c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</row>
    <row r="61" spans="2:18">
      <c r="B61" s="190" t="s">
        <v>106</v>
      </c>
      <c r="C61" s="190" t="s">
        <v>106</v>
      </c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</row>
    <row r="62" spans="2:18">
      <c r="B62" s="336" t="s">
        <v>177</v>
      </c>
      <c r="C62" s="337"/>
      <c r="D62" s="337"/>
      <c r="E62" s="337"/>
      <c r="F62" s="337"/>
      <c r="G62" s="337"/>
      <c r="H62" s="337"/>
      <c r="I62" s="337"/>
      <c r="J62" s="337"/>
      <c r="K62" s="337"/>
      <c r="L62" s="337"/>
      <c r="M62" s="337"/>
      <c r="N62" s="337"/>
      <c r="O62" s="337"/>
      <c r="P62" s="337"/>
      <c r="Q62" s="337"/>
    </row>
    <row r="63" spans="2:18">
      <c r="B63" s="336" t="s">
        <v>106</v>
      </c>
      <c r="C63" s="336"/>
      <c r="D63" s="336"/>
      <c r="E63" s="336"/>
      <c r="F63" s="336"/>
      <c r="G63" s="336"/>
      <c r="H63" s="336"/>
      <c r="I63" s="336"/>
      <c r="J63" s="336"/>
      <c r="K63" s="336"/>
      <c r="L63" s="336"/>
      <c r="M63" s="336"/>
      <c r="N63" s="336"/>
      <c r="O63" s="336"/>
      <c r="P63" s="336"/>
      <c r="Q63" s="336"/>
    </row>
  </sheetData>
  <sortState xmlns:xlrd2="http://schemas.microsoft.com/office/spreadsheetml/2017/richdata2" ref="C45:Q57">
    <sortCondition descending="1" ref="Q45:Q57"/>
  </sortState>
  <mergeCells count="10">
    <mergeCell ref="B44:Q44"/>
    <mergeCell ref="B60:Q60"/>
    <mergeCell ref="B62:Q62"/>
    <mergeCell ref="B63:Q63"/>
    <mergeCell ref="A1:Q1"/>
    <mergeCell ref="A2:Q2"/>
    <mergeCell ref="C4:C7"/>
    <mergeCell ref="C8:C11"/>
    <mergeCell ref="C12:C15"/>
    <mergeCell ref="B16:Q1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S82"/>
  <sheetViews>
    <sheetView topLeftCell="B4" workbookViewId="0">
      <selection activeCell="N57" sqref="N57"/>
    </sheetView>
  </sheetViews>
  <sheetFormatPr defaultColWidth="7.42578125" defaultRowHeight="12.75"/>
  <cols>
    <col min="1" max="1" width="4.140625" style="192" customWidth="1"/>
    <col min="2" max="2" width="4.42578125" style="192" customWidth="1"/>
    <col min="3" max="3" width="27.7109375" style="192" customWidth="1"/>
    <col min="4" max="8" width="4.85546875" style="192" customWidth="1"/>
    <col min="9" max="10" width="4.28515625" style="192" customWidth="1"/>
    <col min="11" max="11" width="4.7109375" style="192" customWidth="1"/>
    <col min="12" max="12" width="4.28515625" style="192" customWidth="1"/>
    <col min="13" max="15" width="4.7109375" style="192" customWidth="1"/>
    <col min="16" max="16" width="4.42578125" style="192" customWidth="1"/>
    <col min="17" max="17" width="3.85546875" style="192" customWidth="1"/>
    <col min="18" max="18" width="5.7109375" style="192" customWidth="1"/>
    <col min="19" max="19" width="9.42578125" style="192" bestFit="1" customWidth="1"/>
    <col min="20" max="16384" width="7.42578125" style="192"/>
  </cols>
  <sheetData>
    <row r="2" spans="2:17" ht="15">
      <c r="B2" s="346" t="s">
        <v>178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2:17" ht="12.75" customHeight="1"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2:17" ht="12.75" customHeight="1">
      <c r="B4" s="194"/>
      <c r="C4" s="347" t="s">
        <v>179</v>
      </c>
      <c r="D4" s="195" t="s">
        <v>180</v>
      </c>
      <c r="E4" s="196" t="s">
        <v>94</v>
      </c>
      <c r="F4" s="196" t="s">
        <v>181</v>
      </c>
      <c r="G4" s="196" t="s">
        <v>96</v>
      </c>
      <c r="H4" s="196" t="s">
        <v>97</v>
      </c>
      <c r="I4" s="195" t="s">
        <v>182</v>
      </c>
      <c r="J4" s="195" t="s">
        <v>183</v>
      </c>
      <c r="K4" s="195" t="s">
        <v>100</v>
      </c>
      <c r="L4" s="195" t="s">
        <v>101</v>
      </c>
      <c r="M4" s="195" t="s">
        <v>102</v>
      </c>
      <c r="N4" s="195" t="s">
        <v>184</v>
      </c>
      <c r="O4" s="195" t="s">
        <v>185</v>
      </c>
      <c r="P4" s="195" t="s">
        <v>186</v>
      </c>
      <c r="Q4" s="194"/>
    </row>
    <row r="5" spans="2:17" ht="12.75" customHeight="1">
      <c r="B5" s="197" t="s">
        <v>113</v>
      </c>
      <c r="C5" s="347"/>
      <c r="D5" s="198" t="s">
        <v>187</v>
      </c>
      <c r="E5" s="198"/>
      <c r="F5" s="198" t="s">
        <v>108</v>
      </c>
      <c r="G5" s="198" t="s">
        <v>188</v>
      </c>
      <c r="H5" s="199" t="s">
        <v>110</v>
      </c>
      <c r="I5" s="199" t="s">
        <v>108</v>
      </c>
      <c r="J5" s="199"/>
      <c r="K5" s="200"/>
      <c r="L5" s="201"/>
      <c r="M5" s="201" t="s">
        <v>112</v>
      </c>
      <c r="N5" s="201"/>
      <c r="O5" s="201"/>
      <c r="P5" s="201"/>
      <c r="Q5" s="197"/>
    </row>
    <row r="6" spans="2:17" ht="12.75" customHeight="1">
      <c r="B6" s="197" t="s">
        <v>118</v>
      </c>
      <c r="C6" s="347"/>
      <c r="D6" s="198"/>
      <c r="E6" s="198"/>
      <c r="F6" s="198" t="s">
        <v>113</v>
      </c>
      <c r="G6" s="198"/>
      <c r="H6" s="199" t="s">
        <v>115</v>
      </c>
      <c r="I6" s="199" t="s">
        <v>113</v>
      </c>
      <c r="J6" s="199"/>
      <c r="K6" s="201"/>
      <c r="L6" s="201"/>
      <c r="M6" s="201" t="s">
        <v>119</v>
      </c>
      <c r="N6" s="201"/>
      <c r="O6" s="201"/>
      <c r="P6" s="201"/>
      <c r="Q6" s="197"/>
    </row>
    <row r="7" spans="2:17" ht="12.75" customHeight="1">
      <c r="B7" s="197" t="s">
        <v>119</v>
      </c>
      <c r="C7" s="348" t="s">
        <v>189</v>
      </c>
      <c r="D7" s="198" t="s">
        <v>125</v>
      </c>
      <c r="E7" s="198" t="s">
        <v>107</v>
      </c>
      <c r="F7" s="198" t="s">
        <v>121</v>
      </c>
      <c r="G7" s="198" t="s">
        <v>108</v>
      </c>
      <c r="H7" s="199" t="s">
        <v>125</v>
      </c>
      <c r="I7" s="199" t="s">
        <v>121</v>
      </c>
      <c r="J7" s="199" t="s">
        <v>126</v>
      </c>
      <c r="K7" s="201" t="s">
        <v>111</v>
      </c>
      <c r="L7" s="201" t="s">
        <v>112</v>
      </c>
      <c r="M7" s="201" t="s">
        <v>115</v>
      </c>
      <c r="N7" s="201" t="s">
        <v>112</v>
      </c>
      <c r="O7" s="201" t="s">
        <v>113</v>
      </c>
      <c r="P7" s="201" t="s">
        <v>126</v>
      </c>
      <c r="Q7" s="197" t="s">
        <v>110</v>
      </c>
    </row>
    <row r="8" spans="2:17" ht="12.75" customHeight="1">
      <c r="B8" s="197" t="s">
        <v>115</v>
      </c>
      <c r="C8" s="348"/>
      <c r="D8" s="198" t="s">
        <v>190</v>
      </c>
      <c r="E8" s="198" t="s">
        <v>109</v>
      </c>
      <c r="F8" s="198" t="s">
        <v>110</v>
      </c>
      <c r="G8" s="198" t="s">
        <v>111</v>
      </c>
      <c r="H8" s="199" t="s">
        <v>116</v>
      </c>
      <c r="I8" s="199" t="s">
        <v>125</v>
      </c>
      <c r="J8" s="199" t="s">
        <v>107</v>
      </c>
      <c r="K8" s="201" t="s">
        <v>117</v>
      </c>
      <c r="L8" s="201" t="s">
        <v>118</v>
      </c>
      <c r="M8" s="201" t="s">
        <v>131</v>
      </c>
      <c r="N8" s="202" t="s">
        <v>132</v>
      </c>
      <c r="O8" s="202" t="s">
        <v>122</v>
      </c>
      <c r="P8" s="201" t="s">
        <v>117</v>
      </c>
      <c r="Q8" s="197" t="s">
        <v>118</v>
      </c>
    </row>
    <row r="9" spans="2:17" ht="12.75" customHeight="1">
      <c r="B9" s="197" t="s">
        <v>137</v>
      </c>
      <c r="C9" s="348"/>
      <c r="D9" s="198" t="s">
        <v>113</v>
      </c>
      <c r="E9" s="198" t="s">
        <v>119</v>
      </c>
      <c r="F9" s="198" t="s">
        <v>135</v>
      </c>
      <c r="G9" s="198" t="s">
        <v>115</v>
      </c>
      <c r="H9" s="199" t="s">
        <v>129</v>
      </c>
      <c r="I9" s="199" t="s">
        <v>109</v>
      </c>
      <c r="J9" s="199" t="s">
        <v>140</v>
      </c>
      <c r="K9" s="201" t="s">
        <v>128</v>
      </c>
      <c r="L9" s="201" t="s">
        <v>129</v>
      </c>
      <c r="M9" s="201" t="s">
        <v>118</v>
      </c>
      <c r="N9" s="201" t="s">
        <v>119</v>
      </c>
      <c r="O9" s="201" t="s">
        <v>113</v>
      </c>
      <c r="P9" s="201" t="s">
        <v>134</v>
      </c>
      <c r="Q9" s="197" t="s">
        <v>137</v>
      </c>
    </row>
    <row r="10" spans="2:17" ht="12.75" customHeight="1">
      <c r="B10" s="197" t="s">
        <v>116</v>
      </c>
      <c r="C10" s="348"/>
      <c r="D10" s="198" t="s">
        <v>111</v>
      </c>
      <c r="E10" s="198" t="s">
        <v>131</v>
      </c>
      <c r="F10" s="198" t="s">
        <v>108</v>
      </c>
      <c r="G10" s="198" t="s">
        <v>136</v>
      </c>
      <c r="H10" s="199" t="s">
        <v>118</v>
      </c>
      <c r="I10" s="199" t="s">
        <v>113</v>
      </c>
      <c r="J10" s="199" t="s">
        <v>110</v>
      </c>
      <c r="K10" s="201" t="s">
        <v>116</v>
      </c>
      <c r="L10" s="201" t="s">
        <v>109</v>
      </c>
      <c r="M10" s="201" t="s">
        <v>107</v>
      </c>
      <c r="N10" s="201" t="s">
        <v>127</v>
      </c>
      <c r="O10" s="201" t="s">
        <v>119</v>
      </c>
      <c r="P10" s="201" t="s">
        <v>115</v>
      </c>
      <c r="Q10" s="197" t="s">
        <v>135</v>
      </c>
    </row>
    <row r="11" spans="2:17" ht="12.75" customHeight="1">
      <c r="B11" s="197" t="s">
        <v>109</v>
      </c>
      <c r="C11" s="349" t="s">
        <v>191</v>
      </c>
      <c r="D11" s="198" t="s">
        <v>116</v>
      </c>
      <c r="E11" s="198" t="s">
        <v>140</v>
      </c>
      <c r="F11" s="198" t="s">
        <v>125</v>
      </c>
      <c r="G11" s="198" t="s">
        <v>127</v>
      </c>
      <c r="H11" s="199" t="s">
        <v>107</v>
      </c>
      <c r="I11" s="199" t="s">
        <v>111</v>
      </c>
      <c r="J11" s="199" t="s">
        <v>118</v>
      </c>
      <c r="K11" s="201" t="s">
        <v>107</v>
      </c>
      <c r="L11" s="201" t="s">
        <v>111</v>
      </c>
      <c r="M11" s="201" t="s">
        <v>131</v>
      </c>
      <c r="N11" s="201" t="s">
        <v>115</v>
      </c>
      <c r="O11" s="201" t="s">
        <v>115</v>
      </c>
      <c r="P11" s="201" t="s">
        <v>107</v>
      </c>
      <c r="Q11" s="197"/>
    </row>
    <row r="12" spans="2:17" ht="12.75" customHeight="1">
      <c r="B12" s="197"/>
      <c r="C12" s="349"/>
      <c r="D12" s="198" t="s">
        <v>128</v>
      </c>
      <c r="E12" s="198" t="s">
        <v>119</v>
      </c>
      <c r="F12" s="198" t="s">
        <v>119</v>
      </c>
      <c r="G12" s="198" t="s">
        <v>118</v>
      </c>
      <c r="H12" s="199" t="s">
        <v>141</v>
      </c>
      <c r="I12" s="199" t="s">
        <v>116</v>
      </c>
      <c r="J12" s="199" t="s">
        <v>192</v>
      </c>
      <c r="K12" s="201" t="s">
        <v>131</v>
      </c>
      <c r="L12" s="201" t="s">
        <v>109</v>
      </c>
      <c r="M12" s="201" t="s">
        <v>116</v>
      </c>
      <c r="N12" s="201"/>
      <c r="O12" s="201" t="s">
        <v>137</v>
      </c>
      <c r="P12" s="203" t="s">
        <v>115</v>
      </c>
      <c r="Q12" s="197"/>
    </row>
    <row r="13" spans="2:17" ht="13.5" customHeight="1">
      <c r="B13" s="197"/>
      <c r="C13" s="349"/>
      <c r="D13" s="198" t="s">
        <v>127</v>
      </c>
      <c r="E13" s="198"/>
      <c r="F13" s="198" t="s">
        <v>143</v>
      </c>
      <c r="G13" s="198" t="s">
        <v>136</v>
      </c>
      <c r="H13" s="199" t="s">
        <v>109</v>
      </c>
      <c r="I13" s="199" t="s">
        <v>141</v>
      </c>
      <c r="J13" s="199" t="s">
        <v>141</v>
      </c>
      <c r="K13" s="201" t="s">
        <v>140</v>
      </c>
      <c r="L13" s="201" t="s">
        <v>141</v>
      </c>
      <c r="M13" s="201" t="s">
        <v>141</v>
      </c>
      <c r="N13" s="201"/>
      <c r="O13" s="201"/>
      <c r="P13" s="203"/>
      <c r="Q13" s="197"/>
    </row>
    <row r="14" spans="2:17" ht="13.5" customHeight="1">
      <c r="B14" s="204"/>
      <c r="C14" s="349"/>
      <c r="D14" s="205" t="s">
        <v>115</v>
      </c>
      <c r="E14" s="205"/>
      <c r="F14" s="205"/>
      <c r="G14" s="205"/>
      <c r="H14" s="206"/>
      <c r="I14" s="206" t="s">
        <v>115</v>
      </c>
      <c r="J14" s="206" t="s">
        <v>109</v>
      </c>
      <c r="K14" s="207"/>
      <c r="L14" s="208"/>
      <c r="M14" s="208" t="s">
        <v>115</v>
      </c>
      <c r="N14" s="208"/>
      <c r="O14" s="208"/>
      <c r="P14" s="207"/>
      <c r="Q14" s="204"/>
    </row>
    <row r="15" spans="2:17">
      <c r="B15" s="350" t="s">
        <v>193</v>
      </c>
      <c r="C15" s="350"/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1"/>
      <c r="Q15" s="350"/>
    </row>
    <row r="16" spans="2:17" ht="14.25">
      <c r="B16" s="209" t="s">
        <v>12</v>
      </c>
      <c r="C16" s="210" t="s">
        <v>46</v>
      </c>
      <c r="D16" s="211">
        <v>17</v>
      </c>
      <c r="E16" s="211">
        <v>17</v>
      </c>
      <c r="F16" s="211">
        <v>14</v>
      </c>
      <c r="G16" s="211">
        <v>17</v>
      </c>
      <c r="H16" s="211">
        <v>16</v>
      </c>
      <c r="I16" s="211"/>
      <c r="J16" s="211"/>
      <c r="K16" s="211"/>
      <c r="L16" s="211"/>
      <c r="M16" s="211"/>
      <c r="N16" s="211"/>
      <c r="O16" s="211"/>
      <c r="P16" s="211"/>
      <c r="Q16" s="212">
        <f t="shared" ref="Q16:Q42" si="0">SUM(D16:P16)</f>
        <v>81</v>
      </c>
    </row>
    <row r="17" spans="2:19" ht="14.25">
      <c r="B17" s="209" t="s">
        <v>13</v>
      </c>
      <c r="C17" s="210" t="s">
        <v>50</v>
      </c>
      <c r="D17" s="211">
        <v>13</v>
      </c>
      <c r="E17" s="211">
        <v>18</v>
      </c>
      <c r="F17" s="211">
        <v>16</v>
      </c>
      <c r="G17" s="211">
        <v>16</v>
      </c>
      <c r="H17" s="211">
        <v>17</v>
      </c>
      <c r="I17" s="211"/>
      <c r="J17" s="211"/>
      <c r="K17" s="211"/>
      <c r="L17" s="211"/>
      <c r="M17" s="211"/>
      <c r="N17" s="211"/>
      <c r="O17" s="211"/>
      <c r="P17" s="211"/>
      <c r="Q17" s="212">
        <f t="shared" si="0"/>
        <v>80</v>
      </c>
      <c r="S17" s="213"/>
    </row>
    <row r="18" spans="2:19" ht="14.25">
      <c r="B18" s="209" t="s">
        <v>147</v>
      </c>
      <c r="C18" s="210" t="s">
        <v>66</v>
      </c>
      <c r="D18" s="211">
        <v>16</v>
      </c>
      <c r="E18" s="211">
        <v>16</v>
      </c>
      <c r="F18" s="211">
        <v>17</v>
      </c>
      <c r="G18" s="211">
        <v>15</v>
      </c>
      <c r="H18" s="211">
        <v>14</v>
      </c>
      <c r="I18" s="211"/>
      <c r="J18" s="211"/>
      <c r="K18" s="211"/>
      <c r="L18" s="211"/>
      <c r="M18" s="211"/>
      <c r="N18" s="211"/>
      <c r="O18" s="211"/>
      <c r="P18" s="211"/>
      <c r="Q18" s="212">
        <f t="shared" si="0"/>
        <v>78</v>
      </c>
    </row>
    <row r="19" spans="2:19" ht="14.25">
      <c r="B19" s="209" t="s">
        <v>15</v>
      </c>
      <c r="C19" s="210" t="s">
        <v>57</v>
      </c>
      <c r="D19" s="211">
        <v>19</v>
      </c>
      <c r="E19" s="211">
        <v>19</v>
      </c>
      <c r="F19" s="211">
        <v>20</v>
      </c>
      <c r="G19" s="211"/>
      <c r="H19" s="211">
        <v>18</v>
      </c>
      <c r="I19" s="211"/>
      <c r="J19" s="211"/>
      <c r="K19" s="211"/>
      <c r="L19" s="211"/>
      <c r="M19" s="211"/>
      <c r="N19" s="211"/>
      <c r="O19" s="211"/>
      <c r="P19" s="211"/>
      <c r="Q19" s="212">
        <f t="shared" si="0"/>
        <v>76</v>
      </c>
    </row>
    <row r="20" spans="2:19" ht="14.25">
      <c r="B20" s="209" t="s">
        <v>16</v>
      </c>
      <c r="C20" s="210" t="s">
        <v>47</v>
      </c>
      <c r="D20" s="211">
        <v>18</v>
      </c>
      <c r="E20" s="211"/>
      <c r="F20" s="211">
        <v>19</v>
      </c>
      <c r="G20" s="211">
        <v>20</v>
      </c>
      <c r="H20" s="211">
        <v>19</v>
      </c>
      <c r="I20" s="211"/>
      <c r="J20" s="211"/>
      <c r="K20" s="211"/>
      <c r="L20" s="211"/>
      <c r="M20" s="211"/>
      <c r="N20" s="211"/>
      <c r="O20" s="211"/>
      <c r="P20" s="211"/>
      <c r="Q20" s="212">
        <f t="shared" si="0"/>
        <v>76</v>
      </c>
    </row>
    <row r="21" spans="2:19" ht="14.25">
      <c r="B21" s="209" t="s">
        <v>17</v>
      </c>
      <c r="C21" s="210" t="s">
        <v>194</v>
      </c>
      <c r="D21" s="211">
        <v>15</v>
      </c>
      <c r="E21" s="211">
        <v>12</v>
      </c>
      <c r="F21" s="211">
        <v>10</v>
      </c>
      <c r="G21" s="211">
        <v>13</v>
      </c>
      <c r="H21" s="211">
        <v>11</v>
      </c>
      <c r="I21" s="211"/>
      <c r="J21" s="211"/>
      <c r="K21" s="211"/>
      <c r="L21" s="211"/>
      <c r="M21" s="211"/>
      <c r="N21" s="211"/>
      <c r="O21" s="211"/>
      <c r="P21" s="211"/>
      <c r="Q21" s="212">
        <f t="shared" si="0"/>
        <v>61</v>
      </c>
    </row>
    <row r="22" spans="2:19" ht="14.25">
      <c r="B22" s="204" t="s">
        <v>195</v>
      </c>
      <c r="C22" s="210" t="s">
        <v>48</v>
      </c>
      <c r="D22" s="211">
        <v>20</v>
      </c>
      <c r="E22" s="211">
        <v>20</v>
      </c>
      <c r="F22" s="211"/>
      <c r="G22" s="211"/>
      <c r="H22" s="211">
        <v>20</v>
      </c>
      <c r="I22" s="211"/>
      <c r="J22" s="211"/>
      <c r="K22" s="211"/>
      <c r="L22" s="211"/>
      <c r="M22" s="211"/>
      <c r="N22" s="211"/>
      <c r="O22" s="211"/>
      <c r="P22" s="211"/>
      <c r="Q22" s="212">
        <f t="shared" si="0"/>
        <v>60</v>
      </c>
    </row>
    <row r="23" spans="2:19" ht="14.25">
      <c r="B23" s="204" t="s">
        <v>19</v>
      </c>
      <c r="C23" s="210" t="s">
        <v>55</v>
      </c>
      <c r="D23" s="211">
        <v>9</v>
      </c>
      <c r="E23" s="211">
        <v>13</v>
      </c>
      <c r="F23" s="211">
        <v>9</v>
      </c>
      <c r="G23" s="211">
        <v>14</v>
      </c>
      <c r="H23" s="211">
        <v>13</v>
      </c>
      <c r="I23" s="211"/>
      <c r="J23" s="211"/>
      <c r="K23" s="211"/>
      <c r="L23" s="211"/>
      <c r="M23" s="211"/>
      <c r="N23" s="211"/>
      <c r="O23" s="211"/>
      <c r="P23" s="211"/>
      <c r="Q23" s="212">
        <f t="shared" si="0"/>
        <v>58</v>
      </c>
    </row>
    <row r="24" spans="2:19" ht="14.25">
      <c r="B24" s="204" t="s">
        <v>196</v>
      </c>
      <c r="C24" s="210" t="s">
        <v>78</v>
      </c>
      <c r="D24" s="211">
        <v>14</v>
      </c>
      <c r="E24" s="211">
        <v>15</v>
      </c>
      <c r="F24" s="211">
        <v>18</v>
      </c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2">
        <f t="shared" si="0"/>
        <v>47</v>
      </c>
    </row>
    <row r="25" spans="2:19" ht="14.25">
      <c r="B25" s="204" t="s">
        <v>21</v>
      </c>
      <c r="C25" s="210" t="s">
        <v>87</v>
      </c>
      <c r="D25" s="211"/>
      <c r="E25" s="211">
        <v>14</v>
      </c>
      <c r="F25" s="211">
        <v>15</v>
      </c>
      <c r="G25" s="211"/>
      <c r="H25" s="211">
        <v>15</v>
      </c>
      <c r="I25" s="211"/>
      <c r="J25" s="211"/>
      <c r="K25" s="211"/>
      <c r="L25" s="211"/>
      <c r="M25" s="211"/>
      <c r="N25" s="211"/>
      <c r="O25" s="211"/>
      <c r="P25" s="211"/>
      <c r="Q25" s="212">
        <f t="shared" si="0"/>
        <v>44</v>
      </c>
    </row>
    <row r="26" spans="2:19" ht="14.25">
      <c r="B26" s="204" t="s">
        <v>22</v>
      </c>
      <c r="C26" s="210" t="s">
        <v>79</v>
      </c>
      <c r="D26" s="211">
        <v>7</v>
      </c>
      <c r="E26" s="211">
        <v>9</v>
      </c>
      <c r="F26" s="211">
        <v>8</v>
      </c>
      <c r="G26" s="211">
        <v>18</v>
      </c>
      <c r="H26" s="211"/>
      <c r="I26" s="211"/>
      <c r="J26" s="211"/>
      <c r="K26" s="211"/>
      <c r="L26" s="211"/>
      <c r="M26" s="211"/>
      <c r="N26" s="211"/>
      <c r="O26" s="211"/>
      <c r="P26" s="211"/>
      <c r="Q26" s="212">
        <f t="shared" si="0"/>
        <v>42</v>
      </c>
    </row>
    <row r="27" spans="2:19" ht="14.25">
      <c r="B27" s="204" t="s">
        <v>23</v>
      </c>
      <c r="C27" s="210" t="s">
        <v>198</v>
      </c>
      <c r="D27" s="211">
        <v>6</v>
      </c>
      <c r="E27" s="211">
        <v>7</v>
      </c>
      <c r="F27" s="211">
        <v>7</v>
      </c>
      <c r="G27" s="211">
        <v>11</v>
      </c>
      <c r="H27" s="211">
        <v>8</v>
      </c>
      <c r="I27" s="211"/>
      <c r="J27" s="211"/>
      <c r="K27" s="211"/>
      <c r="L27" s="211"/>
      <c r="M27" s="211"/>
      <c r="N27" s="211"/>
      <c r="O27" s="211"/>
      <c r="P27" s="211"/>
      <c r="Q27" s="212">
        <f t="shared" si="0"/>
        <v>39</v>
      </c>
    </row>
    <row r="28" spans="2:19" ht="14.25">
      <c r="B28" s="204" t="s">
        <v>24</v>
      </c>
      <c r="C28" s="210" t="s">
        <v>74</v>
      </c>
      <c r="D28" s="211"/>
      <c r="E28" s="211"/>
      <c r="F28" s="211">
        <v>11</v>
      </c>
      <c r="G28" s="211">
        <v>12</v>
      </c>
      <c r="H28" s="211">
        <v>12</v>
      </c>
      <c r="I28" s="211"/>
      <c r="J28" s="211"/>
      <c r="K28" s="211"/>
      <c r="L28" s="211"/>
      <c r="M28" s="211"/>
      <c r="N28" s="211"/>
      <c r="O28" s="211"/>
      <c r="P28" s="211"/>
      <c r="Q28" s="212">
        <f t="shared" si="0"/>
        <v>35</v>
      </c>
    </row>
    <row r="29" spans="2:19" ht="14.25">
      <c r="B29" s="204" t="s">
        <v>25</v>
      </c>
      <c r="C29" s="214" t="s">
        <v>197</v>
      </c>
      <c r="D29" s="211">
        <v>10</v>
      </c>
      <c r="E29" s="211">
        <v>11</v>
      </c>
      <c r="F29" s="211">
        <v>12</v>
      </c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2">
        <f t="shared" si="0"/>
        <v>33</v>
      </c>
    </row>
    <row r="30" spans="2:19" ht="14.25">
      <c r="B30" s="204" t="s">
        <v>26</v>
      </c>
      <c r="C30" s="210" t="s">
        <v>65</v>
      </c>
      <c r="D30" s="211">
        <v>5</v>
      </c>
      <c r="E30" s="211">
        <v>4</v>
      </c>
      <c r="F30" s="211">
        <v>6</v>
      </c>
      <c r="G30" s="211">
        <v>10</v>
      </c>
      <c r="H30" s="211">
        <v>6</v>
      </c>
      <c r="I30" s="211"/>
      <c r="J30" s="211"/>
      <c r="K30" s="211"/>
      <c r="L30" s="211"/>
      <c r="M30" s="211"/>
      <c r="N30" s="211"/>
      <c r="O30" s="211"/>
      <c r="P30" s="211"/>
      <c r="Q30" s="212">
        <f t="shared" si="0"/>
        <v>31</v>
      </c>
    </row>
    <row r="31" spans="2:19" ht="14.25">
      <c r="B31" s="204" t="s">
        <v>27</v>
      </c>
      <c r="C31" s="210" t="s">
        <v>51</v>
      </c>
      <c r="D31" s="211">
        <v>11</v>
      </c>
      <c r="E31" s="211">
        <v>10</v>
      </c>
      <c r="F31" s="211"/>
      <c r="G31" s="211"/>
      <c r="H31" s="211">
        <v>10</v>
      </c>
      <c r="I31" s="211"/>
      <c r="J31" s="211"/>
      <c r="K31" s="211"/>
      <c r="L31" s="211"/>
      <c r="M31" s="211"/>
      <c r="N31" s="211"/>
      <c r="O31" s="211"/>
      <c r="P31" s="211"/>
      <c r="Q31" s="212">
        <f t="shared" si="0"/>
        <v>31</v>
      </c>
    </row>
    <row r="32" spans="2:19" ht="14.25">
      <c r="B32" s="204" t="s">
        <v>28</v>
      </c>
      <c r="C32" s="214" t="s">
        <v>75</v>
      </c>
      <c r="D32" s="211"/>
      <c r="E32" s="211"/>
      <c r="F32" s="211"/>
      <c r="G32" s="211">
        <v>19</v>
      </c>
      <c r="H32" s="211"/>
      <c r="I32" s="211"/>
      <c r="J32" s="211"/>
      <c r="K32" s="211"/>
      <c r="L32" s="211"/>
      <c r="M32" s="211"/>
      <c r="N32" s="211"/>
      <c r="O32" s="211"/>
      <c r="P32" s="211"/>
      <c r="Q32" s="212">
        <f t="shared" si="0"/>
        <v>19</v>
      </c>
    </row>
    <row r="33" spans="2:17" ht="14.25">
      <c r="B33" s="204" t="s">
        <v>199</v>
      </c>
      <c r="C33" s="210" t="s">
        <v>73</v>
      </c>
      <c r="D33" s="211"/>
      <c r="E33" s="211"/>
      <c r="F33" s="211">
        <v>13</v>
      </c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2">
        <f t="shared" si="0"/>
        <v>13</v>
      </c>
    </row>
    <row r="34" spans="2:17" ht="14.25">
      <c r="B34" s="204" t="s">
        <v>30</v>
      </c>
      <c r="C34" s="215" t="s">
        <v>200</v>
      </c>
      <c r="D34" s="211">
        <v>12</v>
      </c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2">
        <f t="shared" si="0"/>
        <v>12</v>
      </c>
    </row>
    <row r="35" spans="2:17" ht="14.25">
      <c r="B35" s="204" t="s">
        <v>31</v>
      </c>
      <c r="C35" s="216" t="s">
        <v>64</v>
      </c>
      <c r="D35" s="211"/>
      <c r="E35" s="211"/>
      <c r="F35" s="211"/>
      <c r="G35" s="211">
        <v>9</v>
      </c>
      <c r="H35" s="211"/>
      <c r="I35" s="211"/>
      <c r="J35" s="211"/>
      <c r="K35" s="211"/>
      <c r="L35" s="211"/>
      <c r="M35" s="211"/>
      <c r="N35" s="211"/>
      <c r="O35" s="211"/>
      <c r="P35" s="211"/>
      <c r="Q35" s="212">
        <f t="shared" si="0"/>
        <v>9</v>
      </c>
    </row>
    <row r="36" spans="2:17" ht="14.25">
      <c r="B36" s="204" t="s">
        <v>158</v>
      </c>
      <c r="C36" s="214" t="s">
        <v>58</v>
      </c>
      <c r="D36" s="211"/>
      <c r="E36" s="211"/>
      <c r="F36" s="211"/>
      <c r="G36" s="211"/>
      <c r="H36" s="211">
        <v>9</v>
      </c>
      <c r="I36" s="211"/>
      <c r="J36" s="211"/>
      <c r="K36" s="211"/>
      <c r="L36" s="211"/>
      <c r="M36" s="211"/>
      <c r="N36" s="211"/>
      <c r="O36" s="211"/>
      <c r="P36" s="211"/>
      <c r="Q36" s="212">
        <f t="shared" si="0"/>
        <v>9</v>
      </c>
    </row>
    <row r="37" spans="2:17" ht="14.25">
      <c r="B37" s="204" t="s">
        <v>160</v>
      </c>
      <c r="C37" s="210" t="s">
        <v>201</v>
      </c>
      <c r="D37" s="211"/>
      <c r="E37" s="211">
        <v>8</v>
      </c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2">
        <f t="shared" si="0"/>
        <v>8</v>
      </c>
    </row>
    <row r="38" spans="2:17" ht="14.25">
      <c r="B38" s="204" t="s">
        <v>162</v>
      </c>
      <c r="C38" s="210" t="s">
        <v>150</v>
      </c>
      <c r="D38" s="211">
        <v>8</v>
      </c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2">
        <f t="shared" si="0"/>
        <v>8</v>
      </c>
    </row>
    <row r="39" spans="2:17" ht="14.25">
      <c r="B39" s="204" t="s">
        <v>202</v>
      </c>
      <c r="C39" s="214" t="s">
        <v>228</v>
      </c>
      <c r="D39" s="211"/>
      <c r="E39" s="211"/>
      <c r="F39" s="211"/>
      <c r="G39" s="211"/>
      <c r="H39" s="211">
        <v>7</v>
      </c>
      <c r="I39" s="211"/>
      <c r="J39" s="211"/>
      <c r="K39" s="211"/>
      <c r="L39" s="211"/>
      <c r="M39" s="211"/>
      <c r="N39" s="211"/>
      <c r="O39" s="211"/>
      <c r="P39" s="211"/>
      <c r="Q39" s="212">
        <f t="shared" si="0"/>
        <v>7</v>
      </c>
    </row>
    <row r="40" spans="2:17" ht="14.25">
      <c r="B40" s="204" t="s">
        <v>204</v>
      </c>
      <c r="C40" s="210" t="s">
        <v>156</v>
      </c>
      <c r="D40" s="211"/>
      <c r="E40" s="211">
        <v>6</v>
      </c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2">
        <f t="shared" si="0"/>
        <v>6</v>
      </c>
    </row>
    <row r="41" spans="2:17" ht="14.25">
      <c r="B41" s="204" t="s">
        <v>219</v>
      </c>
      <c r="C41" s="210" t="s">
        <v>203</v>
      </c>
      <c r="D41" s="211"/>
      <c r="E41" s="211">
        <v>5</v>
      </c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2">
        <f t="shared" si="0"/>
        <v>5</v>
      </c>
    </row>
    <row r="42" spans="2:17" ht="14.25">
      <c r="B42" s="204" t="s">
        <v>229</v>
      </c>
      <c r="C42" s="214" t="s">
        <v>205</v>
      </c>
      <c r="D42" s="211"/>
      <c r="E42" s="211">
        <v>3</v>
      </c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2">
        <f t="shared" si="0"/>
        <v>3</v>
      </c>
    </row>
    <row r="43" spans="2:17">
      <c r="B43" s="352" t="s">
        <v>206</v>
      </c>
      <c r="C43" s="352"/>
      <c r="D43" s="353"/>
      <c r="E43" s="353"/>
      <c r="F43" s="353"/>
      <c r="G43" s="353"/>
      <c r="H43" s="353"/>
      <c r="I43" s="353"/>
      <c r="J43" s="353"/>
      <c r="K43" s="353"/>
      <c r="L43" s="353"/>
      <c r="M43" s="353"/>
      <c r="N43" s="353"/>
      <c r="O43" s="353"/>
      <c r="P43" s="353"/>
      <c r="Q43" s="352"/>
    </row>
    <row r="44" spans="2:17" ht="14.25">
      <c r="B44" s="209" t="s">
        <v>175</v>
      </c>
      <c r="C44" s="217" t="s">
        <v>70</v>
      </c>
      <c r="D44" s="211">
        <v>20</v>
      </c>
      <c r="E44" s="211">
        <v>14</v>
      </c>
      <c r="F44" s="211">
        <v>16</v>
      </c>
      <c r="G44" s="211">
        <v>18</v>
      </c>
      <c r="H44" s="211">
        <v>15</v>
      </c>
      <c r="I44" s="211"/>
      <c r="J44" s="211"/>
      <c r="K44" s="211"/>
      <c r="L44" s="211"/>
      <c r="M44" s="211"/>
      <c r="N44" s="211"/>
      <c r="O44" s="211"/>
      <c r="P44" s="211"/>
      <c r="Q44" s="212">
        <f t="shared" ref="Q44:Q69" si="1">SUM(D44:P44)</f>
        <v>83</v>
      </c>
    </row>
    <row r="45" spans="2:17" ht="14.25">
      <c r="B45" s="209" t="s">
        <v>13</v>
      </c>
      <c r="C45" s="217" t="s">
        <v>50</v>
      </c>
      <c r="D45" s="211"/>
      <c r="E45" s="211">
        <v>17</v>
      </c>
      <c r="F45" s="211">
        <v>20</v>
      </c>
      <c r="G45" s="211">
        <v>20</v>
      </c>
      <c r="H45" s="211">
        <v>20</v>
      </c>
      <c r="I45" s="211"/>
      <c r="J45" s="211"/>
      <c r="K45" s="211"/>
      <c r="L45" s="211"/>
      <c r="M45" s="211"/>
      <c r="N45" s="211"/>
      <c r="O45" s="211"/>
      <c r="P45" s="211"/>
      <c r="Q45" s="212">
        <f t="shared" si="1"/>
        <v>77</v>
      </c>
    </row>
    <row r="46" spans="2:17" ht="14.25">
      <c r="B46" s="209" t="s">
        <v>14</v>
      </c>
      <c r="C46" s="217" t="s">
        <v>207</v>
      </c>
      <c r="D46" s="211">
        <v>19</v>
      </c>
      <c r="E46" s="211">
        <v>18</v>
      </c>
      <c r="F46" s="211">
        <v>19</v>
      </c>
      <c r="G46" s="211">
        <v>17</v>
      </c>
      <c r="H46" s="211"/>
      <c r="I46" s="211"/>
      <c r="J46" s="211"/>
      <c r="K46" s="211"/>
      <c r="L46" s="211"/>
      <c r="M46" s="211"/>
      <c r="N46" s="211"/>
      <c r="O46" s="211"/>
      <c r="P46" s="211"/>
      <c r="Q46" s="212">
        <f t="shared" si="1"/>
        <v>73</v>
      </c>
    </row>
    <row r="47" spans="2:17" ht="14.25">
      <c r="B47" s="204" t="s">
        <v>15</v>
      </c>
      <c r="C47" s="210" t="s">
        <v>57</v>
      </c>
      <c r="D47" s="211">
        <v>17</v>
      </c>
      <c r="E47" s="211">
        <v>19</v>
      </c>
      <c r="F47" s="211">
        <v>18</v>
      </c>
      <c r="G47" s="211"/>
      <c r="H47" s="211">
        <v>19</v>
      </c>
      <c r="I47" s="211"/>
      <c r="J47" s="211"/>
      <c r="K47" s="211"/>
      <c r="L47" s="211"/>
      <c r="M47" s="211"/>
      <c r="N47" s="211"/>
      <c r="O47" s="211"/>
      <c r="P47" s="211"/>
      <c r="Q47" s="212">
        <f t="shared" si="1"/>
        <v>73</v>
      </c>
    </row>
    <row r="48" spans="2:17" ht="14.25">
      <c r="B48" s="204" t="s">
        <v>16</v>
      </c>
      <c r="C48" s="210" t="s">
        <v>208</v>
      </c>
      <c r="D48" s="211">
        <v>16</v>
      </c>
      <c r="E48" s="211">
        <v>13</v>
      </c>
      <c r="F48" s="211">
        <v>11</v>
      </c>
      <c r="G48" s="211">
        <v>15</v>
      </c>
      <c r="H48" s="211">
        <v>17</v>
      </c>
      <c r="I48" s="211"/>
      <c r="J48" s="211"/>
      <c r="K48" s="211"/>
      <c r="L48" s="211"/>
      <c r="M48" s="211"/>
      <c r="N48" s="211"/>
      <c r="O48" s="211"/>
      <c r="P48" s="211"/>
      <c r="Q48" s="212">
        <f t="shared" si="1"/>
        <v>72</v>
      </c>
    </row>
    <row r="49" spans="2:17" ht="14.25">
      <c r="B49" s="204" t="s">
        <v>17</v>
      </c>
      <c r="C49" s="210" t="s">
        <v>198</v>
      </c>
      <c r="D49" s="211">
        <v>18</v>
      </c>
      <c r="E49" s="211">
        <v>10</v>
      </c>
      <c r="F49" s="211">
        <v>13</v>
      </c>
      <c r="G49" s="211">
        <v>19</v>
      </c>
      <c r="H49" s="211">
        <v>11</v>
      </c>
      <c r="I49" s="211"/>
      <c r="J49" s="211"/>
      <c r="K49" s="211"/>
      <c r="L49" s="211"/>
      <c r="M49" s="211"/>
      <c r="N49" s="211"/>
      <c r="O49" s="211"/>
      <c r="P49" s="211"/>
      <c r="Q49" s="212">
        <f t="shared" si="1"/>
        <v>71</v>
      </c>
    </row>
    <row r="50" spans="2:17" ht="14.25">
      <c r="B50" s="204" t="s">
        <v>18</v>
      </c>
      <c r="C50" s="210" t="s">
        <v>209</v>
      </c>
      <c r="D50" s="211">
        <v>15</v>
      </c>
      <c r="E50" s="211">
        <v>11</v>
      </c>
      <c r="F50" s="211">
        <v>10</v>
      </c>
      <c r="G50" s="211">
        <v>14</v>
      </c>
      <c r="H50" s="211">
        <v>10</v>
      </c>
      <c r="I50" s="211"/>
      <c r="J50" s="211"/>
      <c r="K50" s="211"/>
      <c r="L50" s="211"/>
      <c r="M50" s="211"/>
      <c r="N50" s="211"/>
      <c r="O50" s="211"/>
      <c r="P50" s="211"/>
      <c r="Q50" s="212">
        <f t="shared" si="1"/>
        <v>60</v>
      </c>
    </row>
    <row r="51" spans="2:17" ht="14.25">
      <c r="B51" s="204" t="s">
        <v>210</v>
      </c>
      <c r="C51" s="210" t="s">
        <v>46</v>
      </c>
      <c r="D51" s="211">
        <v>10</v>
      </c>
      <c r="E51" s="211">
        <v>12</v>
      </c>
      <c r="F51" s="211">
        <v>15</v>
      </c>
      <c r="G51" s="211">
        <v>11</v>
      </c>
      <c r="H51" s="211">
        <v>12</v>
      </c>
      <c r="I51" s="211"/>
      <c r="J51" s="211"/>
      <c r="K51" s="211"/>
      <c r="L51" s="211"/>
      <c r="M51" s="211"/>
      <c r="N51" s="211"/>
      <c r="O51" s="211"/>
      <c r="P51" s="211"/>
      <c r="Q51" s="212">
        <f t="shared" si="1"/>
        <v>60</v>
      </c>
    </row>
    <row r="52" spans="2:17" ht="14.25">
      <c r="B52" s="204" t="s">
        <v>20</v>
      </c>
      <c r="C52" s="210" t="s">
        <v>211</v>
      </c>
      <c r="D52" s="211"/>
      <c r="E52" s="211">
        <v>20</v>
      </c>
      <c r="F52" s="211">
        <v>17</v>
      </c>
      <c r="G52" s="211"/>
      <c r="H52" s="211">
        <v>16</v>
      </c>
      <c r="I52" s="211"/>
      <c r="J52" s="211"/>
      <c r="K52" s="211"/>
      <c r="L52" s="211"/>
      <c r="M52" s="211"/>
      <c r="N52" s="211"/>
      <c r="O52" s="211"/>
      <c r="P52" s="211"/>
      <c r="Q52" s="212">
        <f t="shared" si="1"/>
        <v>53</v>
      </c>
    </row>
    <row r="53" spans="2:17" ht="14.25">
      <c r="B53" s="204" t="s">
        <v>21</v>
      </c>
      <c r="C53" s="210" t="s">
        <v>212</v>
      </c>
      <c r="D53" s="211">
        <v>13</v>
      </c>
      <c r="E53" s="211">
        <v>4</v>
      </c>
      <c r="F53" s="211">
        <v>4</v>
      </c>
      <c r="G53" s="211">
        <v>16</v>
      </c>
      <c r="H53" s="211">
        <v>14</v>
      </c>
      <c r="I53" s="211"/>
      <c r="J53" s="211"/>
      <c r="K53" s="211"/>
      <c r="L53" s="211"/>
      <c r="M53" s="211"/>
      <c r="N53" s="211"/>
      <c r="O53" s="211"/>
      <c r="P53" s="211"/>
      <c r="Q53" s="212">
        <f t="shared" si="1"/>
        <v>51</v>
      </c>
    </row>
    <row r="54" spans="2:17" ht="14.25">
      <c r="B54" s="204" t="s">
        <v>22</v>
      </c>
      <c r="C54" s="210" t="s">
        <v>47</v>
      </c>
      <c r="D54" s="211"/>
      <c r="E54" s="211">
        <v>15</v>
      </c>
      <c r="F54" s="211">
        <v>7</v>
      </c>
      <c r="G54" s="211">
        <v>13</v>
      </c>
      <c r="H54" s="211">
        <v>9</v>
      </c>
      <c r="I54" s="211"/>
      <c r="J54" s="211"/>
      <c r="K54" s="211"/>
      <c r="L54" s="211"/>
      <c r="M54" s="211"/>
      <c r="N54" s="211"/>
      <c r="O54" s="211"/>
      <c r="P54" s="211"/>
      <c r="Q54" s="212">
        <f t="shared" si="1"/>
        <v>44</v>
      </c>
    </row>
    <row r="55" spans="2:17" ht="14.25">
      <c r="B55" s="204" t="s">
        <v>23</v>
      </c>
      <c r="C55" s="210" t="s">
        <v>213</v>
      </c>
      <c r="D55" s="211">
        <v>14</v>
      </c>
      <c r="E55" s="211">
        <v>7</v>
      </c>
      <c r="F55" s="211">
        <v>6</v>
      </c>
      <c r="G55" s="211">
        <v>6</v>
      </c>
      <c r="H55" s="211">
        <v>6</v>
      </c>
      <c r="I55" s="211"/>
      <c r="J55" s="211"/>
      <c r="K55" s="211"/>
      <c r="L55" s="211"/>
      <c r="M55" s="211"/>
      <c r="N55" s="211"/>
      <c r="O55" s="211"/>
      <c r="P55" s="211"/>
      <c r="Q55" s="212">
        <f t="shared" si="1"/>
        <v>39</v>
      </c>
    </row>
    <row r="56" spans="2:17" ht="14.25">
      <c r="B56" s="204" t="s">
        <v>24</v>
      </c>
      <c r="C56" s="210" t="s">
        <v>86</v>
      </c>
      <c r="D56" s="211"/>
      <c r="E56" s="211">
        <v>16</v>
      </c>
      <c r="F56" s="211">
        <v>9</v>
      </c>
      <c r="G56" s="211"/>
      <c r="H56" s="211">
        <v>13</v>
      </c>
      <c r="I56" s="211"/>
      <c r="J56" s="211"/>
      <c r="K56" s="211"/>
      <c r="L56" s="211"/>
      <c r="M56" s="211"/>
      <c r="N56" s="211"/>
      <c r="O56" s="211"/>
      <c r="P56" s="211"/>
      <c r="Q56" s="212">
        <f t="shared" si="1"/>
        <v>38</v>
      </c>
    </row>
    <row r="57" spans="2:17" ht="14.25">
      <c r="B57" s="204" t="s">
        <v>25</v>
      </c>
      <c r="C57" s="210" t="s">
        <v>76</v>
      </c>
      <c r="D57" s="211"/>
      <c r="E57" s="211"/>
      <c r="F57" s="211"/>
      <c r="G57" s="211">
        <v>12</v>
      </c>
      <c r="H57" s="211">
        <v>18</v>
      </c>
      <c r="I57" s="211"/>
      <c r="J57" s="211"/>
      <c r="K57" s="211"/>
      <c r="L57" s="211"/>
      <c r="M57" s="211"/>
      <c r="N57" s="211"/>
      <c r="O57" s="211"/>
      <c r="P57" s="211"/>
      <c r="Q57" s="212">
        <f t="shared" si="1"/>
        <v>30</v>
      </c>
    </row>
    <row r="58" spans="2:17" ht="15.75" customHeight="1">
      <c r="B58" s="204" t="s">
        <v>26</v>
      </c>
      <c r="C58" s="210" t="s">
        <v>61</v>
      </c>
      <c r="D58" s="211">
        <v>11</v>
      </c>
      <c r="E58" s="211"/>
      <c r="F58" s="211">
        <v>5</v>
      </c>
      <c r="G58" s="211">
        <v>9</v>
      </c>
      <c r="H58" s="211">
        <v>3</v>
      </c>
      <c r="I58" s="211"/>
      <c r="J58" s="211"/>
      <c r="K58" s="211"/>
      <c r="L58" s="211"/>
      <c r="M58" s="211"/>
      <c r="N58" s="211"/>
      <c r="O58" s="211"/>
      <c r="P58" s="211"/>
      <c r="Q58" s="212">
        <f t="shared" si="1"/>
        <v>28</v>
      </c>
    </row>
    <row r="59" spans="2:17" ht="14.25">
      <c r="B59" s="204" t="s">
        <v>27</v>
      </c>
      <c r="C59" s="210" t="s">
        <v>85</v>
      </c>
      <c r="D59" s="211">
        <v>9</v>
      </c>
      <c r="E59" s="211">
        <v>1</v>
      </c>
      <c r="F59" s="211">
        <v>3</v>
      </c>
      <c r="G59" s="211">
        <v>10</v>
      </c>
      <c r="H59" s="211">
        <v>4</v>
      </c>
      <c r="I59" s="211"/>
      <c r="J59" s="211"/>
      <c r="K59" s="211"/>
      <c r="L59" s="211"/>
      <c r="M59" s="211"/>
      <c r="N59" s="211"/>
      <c r="O59" s="211"/>
      <c r="P59" s="211"/>
      <c r="Q59" s="212">
        <f t="shared" si="1"/>
        <v>27</v>
      </c>
    </row>
    <row r="60" spans="2:17" ht="14.25">
      <c r="B60" s="204" t="s">
        <v>28</v>
      </c>
      <c r="C60" s="210" t="s">
        <v>214</v>
      </c>
      <c r="D60" s="211"/>
      <c r="E60" s="211">
        <v>9</v>
      </c>
      <c r="F60" s="211">
        <v>14</v>
      </c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2">
        <f t="shared" si="1"/>
        <v>23</v>
      </c>
    </row>
    <row r="61" spans="2:17" ht="14.25">
      <c r="B61" s="204" t="s">
        <v>29</v>
      </c>
      <c r="C61" s="210" t="s">
        <v>171</v>
      </c>
      <c r="D61" s="211"/>
      <c r="E61" s="211">
        <v>8</v>
      </c>
      <c r="F61" s="211">
        <v>12</v>
      </c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2">
        <f t="shared" si="1"/>
        <v>20</v>
      </c>
    </row>
    <row r="62" spans="2:17" ht="14.25">
      <c r="B62" s="204" t="s">
        <v>30</v>
      </c>
      <c r="C62" s="210" t="s">
        <v>74</v>
      </c>
      <c r="D62" s="211"/>
      <c r="E62" s="211" t="s">
        <v>106</v>
      </c>
      <c r="F62" s="211">
        <v>8</v>
      </c>
      <c r="G62" s="211"/>
      <c r="H62" s="211">
        <v>7</v>
      </c>
      <c r="I62" s="211"/>
      <c r="J62" s="211"/>
      <c r="K62" s="211"/>
      <c r="L62" s="211"/>
      <c r="M62" s="211"/>
      <c r="N62" s="211"/>
      <c r="O62" s="211"/>
      <c r="P62" s="211"/>
      <c r="Q62" s="212">
        <f t="shared" si="1"/>
        <v>15</v>
      </c>
    </row>
    <row r="63" spans="2:17" ht="14.25">
      <c r="B63" s="204" t="s">
        <v>31</v>
      </c>
      <c r="C63" s="210" t="s">
        <v>55</v>
      </c>
      <c r="D63" s="211"/>
      <c r="E63" s="211">
        <v>6</v>
      </c>
      <c r="F63" s="211"/>
      <c r="G63" s="211">
        <v>8</v>
      </c>
      <c r="H63" s="211"/>
      <c r="I63" s="211"/>
      <c r="J63" s="211"/>
      <c r="K63" s="211"/>
      <c r="L63" s="211"/>
      <c r="M63" s="211"/>
      <c r="N63" s="211"/>
      <c r="O63" s="211"/>
      <c r="P63" s="211"/>
      <c r="Q63" s="212">
        <f t="shared" si="1"/>
        <v>14</v>
      </c>
    </row>
    <row r="64" spans="2:17" ht="14.25">
      <c r="B64" s="204" t="s">
        <v>32</v>
      </c>
      <c r="C64" s="210" t="s">
        <v>215</v>
      </c>
      <c r="D64" s="211">
        <v>12</v>
      </c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2">
        <f t="shared" si="1"/>
        <v>12</v>
      </c>
    </row>
    <row r="65" spans="1:18" ht="14.25">
      <c r="B65" s="204" t="s">
        <v>217</v>
      </c>
      <c r="C65" s="210" t="s">
        <v>73</v>
      </c>
      <c r="D65" s="211"/>
      <c r="E65" s="211"/>
      <c r="F65" s="211"/>
      <c r="G65" s="211">
        <v>7</v>
      </c>
      <c r="H65" s="211">
        <v>5</v>
      </c>
      <c r="I65" s="211"/>
      <c r="J65" s="211"/>
      <c r="K65" s="211"/>
      <c r="L65" s="211"/>
      <c r="M65" s="211"/>
      <c r="N65" s="211"/>
      <c r="O65" s="211"/>
      <c r="P65" s="211"/>
      <c r="Q65" s="212">
        <f t="shared" si="1"/>
        <v>12</v>
      </c>
    </row>
    <row r="66" spans="1:18" ht="14.25">
      <c r="B66" s="204" t="s">
        <v>162</v>
      </c>
      <c r="C66" s="210" t="s">
        <v>49</v>
      </c>
      <c r="D66" s="211"/>
      <c r="E66" s="211">
        <v>2</v>
      </c>
      <c r="F66" s="211"/>
      <c r="G66" s="211"/>
      <c r="H66" s="211">
        <v>9</v>
      </c>
      <c r="I66" s="211"/>
      <c r="J66" s="211"/>
      <c r="K66" s="211"/>
      <c r="L66" s="211"/>
      <c r="M66" s="211"/>
      <c r="N66" s="211"/>
      <c r="O66" s="211"/>
      <c r="P66" s="211"/>
      <c r="Q66" s="212">
        <f t="shared" si="1"/>
        <v>11</v>
      </c>
    </row>
    <row r="67" spans="1:18" ht="14.25">
      <c r="B67" s="218" t="s">
        <v>202</v>
      </c>
      <c r="C67" s="210" t="s">
        <v>216</v>
      </c>
      <c r="D67" s="211">
        <v>8</v>
      </c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1"/>
      <c r="P67" s="211"/>
      <c r="Q67" s="212">
        <f t="shared" si="1"/>
        <v>8</v>
      </c>
    </row>
    <row r="68" spans="1:18" ht="14.25">
      <c r="B68" s="218" t="s">
        <v>204</v>
      </c>
      <c r="C68" s="210" t="s">
        <v>218</v>
      </c>
      <c r="D68" s="211"/>
      <c r="E68" s="211">
        <v>5</v>
      </c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2">
        <f t="shared" si="1"/>
        <v>5</v>
      </c>
    </row>
    <row r="69" spans="1:18" ht="14.25">
      <c r="B69" s="218" t="s">
        <v>219</v>
      </c>
      <c r="C69" s="210" t="s">
        <v>84</v>
      </c>
      <c r="D69" s="211"/>
      <c r="E69" s="211">
        <v>3</v>
      </c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2">
        <f t="shared" si="1"/>
        <v>3</v>
      </c>
    </row>
    <row r="70" spans="1:18">
      <c r="B70" s="219"/>
      <c r="C70" s="220" t="s">
        <v>174</v>
      </c>
      <c r="D70" s="221" t="s">
        <v>175</v>
      </c>
      <c r="E70" s="222" t="s">
        <v>13</v>
      </c>
      <c r="F70" s="222" t="s">
        <v>14</v>
      </c>
      <c r="G70" s="222" t="s">
        <v>15</v>
      </c>
      <c r="H70" s="223" t="s">
        <v>16</v>
      </c>
      <c r="I70" s="224" t="s">
        <v>17</v>
      </c>
      <c r="J70" s="224" t="s">
        <v>18</v>
      </c>
      <c r="K70" s="224" t="s">
        <v>19</v>
      </c>
      <c r="L70" s="221" t="s">
        <v>20</v>
      </c>
      <c r="M70" s="221" t="s">
        <v>21</v>
      </c>
      <c r="N70" s="223" t="s">
        <v>173</v>
      </c>
      <c r="O70" s="225" t="s">
        <v>23</v>
      </c>
      <c r="P70" s="226" t="s">
        <v>24</v>
      </c>
      <c r="Q70" s="227"/>
    </row>
    <row r="71" spans="1:18">
      <c r="C71" s="228"/>
    </row>
    <row r="72" spans="1:18">
      <c r="B72" s="354" t="s">
        <v>220</v>
      </c>
      <c r="C72" s="354"/>
      <c r="D72" s="354"/>
      <c r="E72" s="354"/>
      <c r="F72" s="354"/>
      <c r="G72" s="354"/>
      <c r="H72" s="354"/>
      <c r="I72" s="354"/>
      <c r="J72" s="354"/>
      <c r="K72" s="354"/>
      <c r="L72" s="354"/>
      <c r="M72" s="354"/>
      <c r="N72" s="354"/>
      <c r="O72" s="354"/>
      <c r="P72" s="354"/>
      <c r="Q72" s="354"/>
    </row>
    <row r="73" spans="1:18">
      <c r="A73" s="192" t="s">
        <v>221</v>
      </c>
      <c r="B73" s="355" t="s">
        <v>106</v>
      </c>
      <c r="C73" s="355"/>
      <c r="D73" s="355"/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355"/>
      <c r="Q73" s="355"/>
    </row>
    <row r="74" spans="1:18" ht="15">
      <c r="B74" s="356" t="s">
        <v>177</v>
      </c>
      <c r="C74" s="356"/>
      <c r="D74" s="356"/>
      <c r="E74" s="356"/>
      <c r="F74" s="356"/>
      <c r="G74" s="356"/>
      <c r="H74" s="356"/>
      <c r="I74" s="356"/>
      <c r="J74" s="356"/>
      <c r="K74" s="356"/>
      <c r="L74" s="356"/>
      <c r="M74" s="356"/>
      <c r="N74" s="356"/>
      <c r="O74" s="356"/>
      <c r="P74" s="356"/>
      <c r="Q74" s="356"/>
    </row>
    <row r="75" spans="1:18">
      <c r="C75" s="357" t="s">
        <v>221</v>
      </c>
      <c r="D75" s="357"/>
      <c r="E75" s="357"/>
      <c r="F75" s="357"/>
      <c r="G75" s="357"/>
      <c r="H75" s="357"/>
      <c r="I75" s="357"/>
      <c r="J75" s="357"/>
      <c r="K75" s="357"/>
      <c r="L75" s="357"/>
      <c r="M75" s="357"/>
      <c r="N75" s="229"/>
      <c r="O75" s="229"/>
      <c r="P75" s="229"/>
    </row>
    <row r="76" spans="1:18">
      <c r="C76" s="357" t="s">
        <v>222</v>
      </c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229"/>
      <c r="O76" s="229"/>
      <c r="P76" s="229"/>
    </row>
    <row r="77" spans="1:18">
      <c r="C77" s="192" t="s">
        <v>144</v>
      </c>
    </row>
    <row r="78" spans="1:18">
      <c r="L78" s="345"/>
      <c r="M78" s="345"/>
      <c r="N78" s="345"/>
      <c r="O78" s="345"/>
      <c r="P78" s="345"/>
      <c r="Q78" s="345"/>
    </row>
    <row r="80" spans="1:18" ht="15">
      <c r="A80" s="192" t="s">
        <v>106</v>
      </c>
      <c r="R80" s="230"/>
    </row>
    <row r="81" spans="12:18" ht="15">
      <c r="L81" s="230"/>
      <c r="M81" s="230"/>
      <c r="N81" s="230"/>
      <c r="O81" s="230"/>
      <c r="P81" s="230"/>
      <c r="Q81" s="230"/>
      <c r="R81" s="230"/>
    </row>
    <row r="82" spans="12:18" ht="15">
      <c r="L82" s="230"/>
      <c r="M82" s="230"/>
      <c r="N82" s="230"/>
      <c r="O82" s="230"/>
      <c r="P82" s="230"/>
      <c r="Q82" s="230"/>
      <c r="R82" s="230"/>
    </row>
  </sheetData>
  <sortState xmlns:xlrd2="http://schemas.microsoft.com/office/spreadsheetml/2017/richdata2" ref="C44:Q69">
    <sortCondition descending="1" ref="Q44:Q69"/>
  </sortState>
  <mergeCells count="12">
    <mergeCell ref="L78:Q78"/>
    <mergeCell ref="B2:Q2"/>
    <mergeCell ref="C4:C6"/>
    <mergeCell ref="C7:C10"/>
    <mergeCell ref="C11:C14"/>
    <mergeCell ref="B15:Q15"/>
    <mergeCell ref="B43:Q43"/>
    <mergeCell ref="B72:Q72"/>
    <mergeCell ref="B73:Q73"/>
    <mergeCell ref="B74:Q74"/>
    <mergeCell ref="C75:M75"/>
    <mergeCell ref="C76:M76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Prípravka</vt:lpstr>
      <vt:lpstr>5.členné družstvá MH</vt:lpstr>
      <vt:lpstr>Hist.</vt:lpstr>
      <vt:lpstr>Priebežné poradie prípravka</vt:lpstr>
      <vt:lpstr>Priebežné poradie 5.čl.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františek Papp</dc:creator>
  <cp:lastModifiedBy>ondrej klimo</cp:lastModifiedBy>
  <cp:revision>1</cp:revision>
  <cp:lastPrinted>2026-05-25T12:04:10Z</cp:lastPrinted>
  <dcterms:created xsi:type="dcterms:W3CDTF">2026-05-15T09:24:02Z</dcterms:created>
  <dcterms:modified xsi:type="dcterms:W3CDTF">2026-05-25T12:04:22Z</dcterms:modified>
</cp:coreProperties>
</file>