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filterPrivacy="1" defaultThemeVersion="124226"/>
  <xr:revisionPtr revIDLastSave="0" documentId="13_ncr:1_{E9C4B1BB-B9B3-1B46-A098-3A6A8FFB9BA1}" xr6:coauthVersionLast="47" xr6:coauthVersionMax="47" xr10:uidLastSave="{00000000-0000-0000-0000-000000000000}"/>
  <bookViews>
    <workbookView xWindow="0" yWindow="660" windowWidth="29400" windowHeight="18460" activeTab="1" xr2:uid="{00000000-000D-0000-FFFF-FFFF00000000}"/>
  </bookViews>
  <sheets>
    <sheet name="Výsledky" sheetId="1" r:id="rId1"/>
    <sheet name="História súťaž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2" l="1"/>
  <c r="O6" i="2"/>
  <c r="F29" i="1"/>
  <c r="I29" i="1"/>
  <c r="L29" i="1"/>
  <c r="N29" i="1" l="1"/>
  <c r="F48" i="1"/>
  <c r="I48" i="1"/>
  <c r="L48" i="1"/>
  <c r="N48" i="1"/>
  <c r="F19" i="1"/>
  <c r="I19" i="1"/>
  <c r="L19" i="1"/>
  <c r="F21" i="1"/>
  <c r="I21" i="1"/>
  <c r="L21" i="1"/>
  <c r="F16" i="1"/>
  <c r="I16" i="1"/>
  <c r="L16" i="1"/>
  <c r="F11" i="1"/>
  <c r="I11" i="1"/>
  <c r="L11" i="1"/>
  <c r="N16" i="1" l="1"/>
  <c r="N19" i="1"/>
  <c r="N11" i="1"/>
  <c r="N21" i="1"/>
  <c r="L47" i="1"/>
  <c r="I47" i="1"/>
  <c r="F47" i="1"/>
  <c r="L34" i="1"/>
  <c r="L41" i="1"/>
  <c r="L42" i="1"/>
  <c r="L33" i="1"/>
  <c r="L35" i="1"/>
  <c r="L37" i="1"/>
  <c r="L38" i="1"/>
  <c r="L39" i="1"/>
  <c r="L40" i="1"/>
  <c r="L43" i="1"/>
  <c r="L50" i="1"/>
  <c r="L44" i="1"/>
  <c r="I34" i="1"/>
  <c r="I41" i="1"/>
  <c r="I42" i="1"/>
  <c r="I33" i="1"/>
  <c r="I35" i="1"/>
  <c r="I37" i="1"/>
  <c r="I38" i="1"/>
  <c r="I39" i="1"/>
  <c r="I40" i="1"/>
  <c r="I43" i="1"/>
  <c r="I50" i="1"/>
  <c r="I44" i="1"/>
  <c r="F34" i="1"/>
  <c r="F41" i="1"/>
  <c r="F42" i="1"/>
  <c r="F33" i="1"/>
  <c r="F35" i="1"/>
  <c r="F37" i="1"/>
  <c r="F38" i="1"/>
  <c r="F39" i="1"/>
  <c r="F40" i="1"/>
  <c r="F43" i="1"/>
  <c r="F50" i="1"/>
  <c r="F44" i="1"/>
  <c r="L36" i="1"/>
  <c r="I36" i="1"/>
  <c r="F36" i="1"/>
  <c r="L27" i="1"/>
  <c r="L25" i="1"/>
  <c r="L28" i="1"/>
  <c r="L26" i="1"/>
  <c r="I27" i="1"/>
  <c r="I25" i="1"/>
  <c r="I28" i="1"/>
  <c r="I26" i="1"/>
  <c r="L24" i="1"/>
  <c r="I24" i="1"/>
  <c r="F27" i="1"/>
  <c r="F25" i="1"/>
  <c r="F28" i="1"/>
  <c r="F26" i="1"/>
  <c r="F24" i="1"/>
  <c r="L18" i="1"/>
  <c r="L14" i="1"/>
  <c r="L13" i="1"/>
  <c r="L8" i="1"/>
  <c r="L15" i="1"/>
  <c r="L20" i="1"/>
  <c r="L10" i="1"/>
  <c r="L7" i="1"/>
  <c r="L12" i="1"/>
  <c r="L9" i="1"/>
  <c r="L17" i="1"/>
  <c r="I18" i="1"/>
  <c r="I14" i="1"/>
  <c r="I13" i="1"/>
  <c r="I8" i="1"/>
  <c r="I15" i="1"/>
  <c r="I20" i="1"/>
  <c r="I10" i="1"/>
  <c r="I7" i="1"/>
  <c r="I12" i="1"/>
  <c r="I9" i="1"/>
  <c r="I17" i="1"/>
  <c r="F18" i="1"/>
  <c r="F14" i="1"/>
  <c r="F13" i="1"/>
  <c r="F8" i="1"/>
  <c r="F15" i="1"/>
  <c r="F20" i="1"/>
  <c r="F10" i="1"/>
  <c r="F7" i="1"/>
  <c r="F12" i="1"/>
  <c r="F9" i="1"/>
  <c r="F17" i="1"/>
  <c r="N28" i="1" l="1"/>
  <c r="N27" i="1"/>
  <c r="N12" i="1"/>
  <c r="N15" i="1"/>
  <c r="N18" i="1"/>
  <c r="N10" i="1"/>
  <c r="N13" i="1"/>
  <c r="N47" i="1"/>
  <c r="N17" i="1"/>
  <c r="N36" i="1"/>
  <c r="N9" i="1"/>
  <c r="N7" i="1"/>
  <c r="N20" i="1"/>
  <c r="N8" i="1"/>
  <c r="O17" i="1" s="1"/>
  <c r="N14" i="1"/>
  <c r="N26" i="1"/>
  <c r="N25" i="1"/>
  <c r="N24" i="1"/>
  <c r="N50" i="1"/>
  <c r="N40" i="1"/>
  <c r="N38" i="1"/>
  <c r="N35" i="1"/>
  <c r="N42" i="1"/>
  <c r="N34" i="1"/>
  <c r="N44" i="1"/>
  <c r="N43" i="1"/>
  <c r="N39" i="1"/>
  <c r="N37" i="1"/>
  <c r="N33" i="1"/>
  <c r="O33" i="1" s="1"/>
  <c r="N41" i="1"/>
  <c r="O41" i="1" s="1"/>
  <c r="O36" i="1" l="1"/>
  <c r="O42" i="1"/>
  <c r="O34" i="1"/>
  <c r="O40" i="1"/>
  <c r="O38" i="1"/>
  <c r="O35" i="1"/>
  <c r="O44" i="1"/>
  <c r="O43" i="1"/>
  <c r="O48" i="1"/>
  <c r="O47" i="1"/>
  <c r="O28" i="1"/>
  <c r="O29" i="1"/>
  <c r="O37" i="1"/>
  <c r="O39" i="1"/>
  <c r="O15" i="1"/>
  <c r="O21" i="1"/>
  <c r="O12" i="1"/>
  <c r="O16" i="1"/>
  <c r="O8" i="1"/>
  <c r="O13" i="1"/>
  <c r="O11" i="1"/>
  <c r="O14" i="1"/>
  <c r="O10" i="1"/>
  <c r="O26" i="1"/>
  <c r="O27" i="1"/>
  <c r="O25" i="1"/>
  <c r="O9" i="1"/>
  <c r="O18" i="1"/>
  <c r="O20" i="1"/>
  <c r="O19" i="1"/>
  <c r="O24" i="1" l="1"/>
  <c r="O7" i="1"/>
</calcChain>
</file>

<file path=xl/sharedStrings.xml><?xml version="1.0" encoding="utf-8"?>
<sst xmlns="http://schemas.openxmlformats.org/spreadsheetml/2006/main" count="219" uniqueCount="93">
  <si>
    <t>Por.</t>
  </si>
  <si>
    <t>Št.</t>
  </si>
  <si>
    <t>Kolektív MH - st.chlapci</t>
  </si>
  <si>
    <t>Štafeta 5x30 m</t>
  </si>
  <si>
    <t>Uzlová štafeta</t>
  </si>
  <si>
    <t>Štafeta dvojíc</t>
  </si>
  <si>
    <t xml:space="preserve"> - body</t>
  </si>
  <si>
    <t>v. čas</t>
  </si>
  <si>
    <t>Body</t>
  </si>
  <si>
    <t>číslo</t>
  </si>
  <si>
    <t>čas</t>
  </si>
  <si>
    <t>tr.b.</t>
  </si>
  <si>
    <t>za vek</t>
  </si>
  <si>
    <t>celkovo</t>
  </si>
  <si>
    <t>Rozdiel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</si>
  <si>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</si>
  <si>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</si>
  <si>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</si>
  <si>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</si>
  <si>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</si>
  <si>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</si>
  <si>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</si>
  <si>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</si>
  <si>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</si>
  <si>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</si>
  <si>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</si>
  <si>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</si>
  <si>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Kolektív MH - ml.chlapci</t>
  </si>
  <si>
    <t>Kolektív MH - st.dievčatá</t>
  </si>
  <si>
    <t>13.</t>
  </si>
  <si>
    <t>14.</t>
  </si>
  <si>
    <t>Kolektív MH - ml.dievčatá</t>
  </si>
  <si>
    <t>Šuňava I.</t>
  </si>
  <si>
    <t>Šuňava II.</t>
  </si>
  <si>
    <t>Batizovce I.</t>
  </si>
  <si>
    <t>Veľký Slavkov</t>
  </si>
  <si>
    <t>Spišský Štiavnik</t>
  </si>
  <si>
    <t>Hranovnica</t>
  </si>
  <si>
    <t>Vlková</t>
  </si>
  <si>
    <t>Vikartovce I</t>
  </si>
  <si>
    <t>Vikartovce II.</t>
  </si>
  <si>
    <t>Štrba II.</t>
  </si>
  <si>
    <t>Vikartovce IV.</t>
  </si>
  <si>
    <t>Šuňava III.</t>
  </si>
  <si>
    <t>Lučivná</t>
  </si>
  <si>
    <t>15.</t>
  </si>
  <si>
    <t>Vlková II.</t>
  </si>
  <si>
    <t>Hôrka I.</t>
  </si>
  <si>
    <t>Štrba I.</t>
  </si>
  <si>
    <t>Štrba III.</t>
  </si>
  <si>
    <t>Vikartovce III.</t>
  </si>
  <si>
    <t>Vlková I.</t>
  </si>
  <si>
    <t>Najmladší účastník:</t>
  </si>
  <si>
    <t>Chlapci: Martin Škovira - 25.3.2020 - Štrba III</t>
  </si>
  <si>
    <t>Dievčatá: Alžbeta Zemčáková - 17.12.2021 - Štrba III</t>
  </si>
  <si>
    <t>Mimo súťaž</t>
  </si>
  <si>
    <t>x</t>
  </si>
  <si>
    <t xml:space="preserve"> PODTATRANSKÁ OLYMPIÁDA MLADÝCH HASIČOV - 24. ročník - 1. súťaž</t>
  </si>
  <si>
    <t xml:space="preserve"> POMH</t>
  </si>
  <si>
    <t>Ondrej Klimo, Dušan Brutovský - sčítací komisár POMH</t>
  </si>
  <si>
    <t xml:space="preserve"> chlapčenské a zmiešané družstvá</t>
  </si>
  <si>
    <t xml:space="preserve"> dievčenské družstvá</t>
  </si>
  <si>
    <t>počítačové spracovanie : Oliver Papp</t>
  </si>
  <si>
    <t xml:space="preserve"> Spišská Belá</t>
  </si>
  <si>
    <t xml:space="preserve"> Spišské Bystré</t>
  </si>
  <si>
    <t xml:space="preserve"> Liptovská Teplička</t>
  </si>
  <si>
    <t xml:space="preserve"> Veľká </t>
  </si>
  <si>
    <t xml:space="preserve"> Vernár</t>
  </si>
  <si>
    <t xml:space="preserve"> Nová Lesná</t>
  </si>
  <si>
    <t>Chmeľnica</t>
  </si>
  <si>
    <t>Súťaž 5-členných družstiev  mladých hasičov o  putovné poháre starostu obce Liptovská Teplička - 3. ročník</t>
  </si>
  <si>
    <t xml:space="preserve">  Liptovská Teplička 21.3.2026</t>
  </si>
  <si>
    <t>Súťaž 5-členných družstiev mladých hasičov o Putovné poháre starostu obce Liptovská Teplička</t>
  </si>
  <si>
    <t>PREHĽAD VÍŤAZOV</t>
  </si>
  <si>
    <t>Rok</t>
  </si>
  <si>
    <t>Roč</t>
  </si>
  <si>
    <t xml:space="preserve"> chlapčenské a</t>
  </si>
  <si>
    <t xml:space="preserve">počet </t>
  </si>
  <si>
    <t xml:space="preserve"> dievčenské </t>
  </si>
  <si>
    <t>počet</t>
  </si>
  <si>
    <t xml:space="preserve"> dievčenské</t>
  </si>
  <si>
    <t>Spolu</t>
  </si>
  <si>
    <t>ník</t>
  </si>
  <si>
    <t>zmiešané - staršie</t>
  </si>
  <si>
    <t>staršie</t>
  </si>
  <si>
    <t xml:space="preserve"> </t>
  </si>
  <si>
    <t>zmiešané - mladš.</t>
  </si>
  <si>
    <t>mladšie</t>
  </si>
  <si>
    <t>Lipt.Teplička</t>
  </si>
  <si>
    <t>131.0</t>
  </si>
  <si>
    <t>Šuňava III</t>
  </si>
  <si>
    <t>2024-2025 súťažili starší a mladší spolu</t>
  </si>
  <si>
    <t>Ondrej Klimo - sčítací komisár POMH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</si>
</sst>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\ 0.0"/>
  </numFmts>
  <fonts count="15">
    <font>
      <sz val="11"/>
      <color theme="1"/>
      <name val="Calibri"/>
      <family val="2"/>
      <scheme val="minor"/>
    </font>
    <font>
      <b/>
      <sz val="12"/>
      <color indexed="10"/>
      <name val="Arial CE"/>
      <charset val="238"/>
    </font>
    <font>
      <b/>
      <sz val="12"/>
      <name val="Arial CE"/>
      <charset val="238"/>
    </font>
    <font>
      <b/>
      <sz val="12"/>
      <color indexed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2"/>
      <color indexed="17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165" fontId="6" fillId="0" borderId="22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164" fontId="1" fillId="0" borderId="40" xfId="0" applyNumberFormat="1" applyFont="1" applyBorder="1" applyAlignment="1">
      <alignment horizontal="center"/>
    </xf>
    <xf numFmtId="165" fontId="6" fillId="0" borderId="40" xfId="0" applyNumberFormat="1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39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5" fontId="6" fillId="0" borderId="23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164" fontId="2" fillId="0" borderId="51" xfId="0" applyNumberFormat="1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164" fontId="2" fillId="0" borderId="48" xfId="0" applyNumberFormat="1" applyFont="1" applyBorder="1" applyAlignment="1">
      <alignment horizontal="center"/>
    </xf>
    <xf numFmtId="164" fontId="2" fillId="0" borderId="4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1" fillId="0" borderId="52" xfId="0" applyNumberFormat="1" applyFont="1" applyBorder="1" applyAlignment="1">
      <alignment horizontal="center"/>
    </xf>
    <xf numFmtId="165" fontId="6" fillId="0" borderId="52" xfId="0" applyNumberFormat="1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54" xfId="0" applyNumberFormat="1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164" fontId="2" fillId="0" borderId="5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1" fillId="0" borderId="42" xfId="0" applyNumberFormat="1" applyFont="1" applyBorder="1" applyAlignment="1">
      <alignment horizontal="center"/>
    </xf>
    <xf numFmtId="0" fontId="4" fillId="4" borderId="40" xfId="0" applyFont="1" applyFill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7" fillId="5" borderId="50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9" fillId="0" borderId="5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10" fillId="0" borderId="59" xfId="0" applyFont="1" applyBorder="1" applyAlignment="1">
      <alignment horizontal="center"/>
    </xf>
    <xf numFmtId="0" fontId="10" fillId="6" borderId="60" xfId="0" applyFont="1" applyFill="1" applyBorder="1" applyAlignment="1">
      <alignment horizontal="center"/>
    </xf>
    <xf numFmtId="0" fontId="10" fillId="6" borderId="61" xfId="0" applyFont="1" applyFill="1" applyBorder="1" applyAlignment="1">
      <alignment horizontal="center"/>
    </xf>
    <xf numFmtId="0" fontId="10" fillId="6" borderId="61" xfId="0" applyFont="1" applyFill="1" applyBorder="1" applyAlignment="1">
      <alignment horizontal="center" vertical="top"/>
    </xf>
    <xf numFmtId="0" fontId="11" fillId="6" borderId="61" xfId="0" applyFont="1" applyFill="1" applyBorder="1" applyAlignment="1">
      <alignment horizontal="center"/>
    </xf>
    <xf numFmtId="0" fontId="10" fillId="6" borderId="61" xfId="0" applyFont="1" applyFill="1" applyBorder="1"/>
    <xf numFmtId="0" fontId="10" fillId="6" borderId="62" xfId="0" applyFont="1" applyFill="1" applyBorder="1" applyAlignment="1">
      <alignment horizontal="center"/>
    </xf>
    <xf numFmtId="0" fontId="10" fillId="6" borderId="63" xfId="0" applyFont="1" applyFill="1" applyBorder="1"/>
    <xf numFmtId="0" fontId="10" fillId="6" borderId="64" xfId="0" applyFont="1" applyFill="1" applyBorder="1" applyAlignment="1">
      <alignment horizontal="center"/>
    </xf>
    <xf numFmtId="0" fontId="10" fillId="6" borderId="64" xfId="0" applyFont="1" applyFill="1" applyBorder="1" applyAlignment="1">
      <alignment vertical="top"/>
    </xf>
    <xf numFmtId="0" fontId="10" fillId="6" borderId="64" xfId="0" applyFont="1" applyFill="1" applyBorder="1"/>
    <xf numFmtId="0" fontId="10" fillId="6" borderId="64" xfId="0" applyFont="1" applyFill="1" applyBorder="1" applyAlignment="1">
      <alignment horizontal="center" vertical="top"/>
    </xf>
    <xf numFmtId="0" fontId="10" fillId="6" borderId="64" xfId="0" applyFont="1" applyFill="1" applyBorder="1" applyAlignment="1">
      <alignment horizontal="left" vertical="top"/>
    </xf>
    <xf numFmtId="0" fontId="10" fillId="6" borderId="65" xfId="0" applyFont="1" applyFill="1" applyBorder="1"/>
    <xf numFmtId="0" fontId="12" fillId="6" borderId="66" xfId="0" applyFont="1" applyFill="1" applyBorder="1" applyAlignment="1">
      <alignment horizontal="center"/>
    </xf>
    <xf numFmtId="0" fontId="12" fillId="0" borderId="67" xfId="0" applyFont="1" applyBorder="1" applyAlignment="1">
      <alignment horizontal="center"/>
    </xf>
    <xf numFmtId="164" fontId="12" fillId="0" borderId="67" xfId="0" applyNumberFormat="1" applyFont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12" fillId="0" borderId="69" xfId="0" applyFont="1" applyBorder="1" applyAlignment="1">
      <alignment horizontal="center"/>
    </xf>
    <xf numFmtId="0" fontId="12" fillId="0" borderId="70" xfId="0" applyFont="1" applyBorder="1" applyAlignment="1">
      <alignment horizontal="center"/>
    </xf>
    <xf numFmtId="164" fontId="12" fillId="0" borderId="70" xfId="0" applyNumberFormat="1" applyFont="1" applyBorder="1" applyAlignment="1">
      <alignment horizontal="center"/>
    </xf>
    <xf numFmtId="0" fontId="12" fillId="0" borderId="71" xfId="0" applyFont="1" applyBorder="1" applyAlignment="1">
      <alignment horizontal="center"/>
    </xf>
    <xf numFmtId="0" fontId="13" fillId="7" borderId="54" xfId="0" applyFont="1" applyFill="1" applyBorder="1" applyAlignment="1">
      <alignment horizontal="center"/>
    </xf>
    <xf numFmtId="0" fontId="13" fillId="0" borderId="72" xfId="0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14" fillId="0" borderId="0" xfId="0" applyFont="1"/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6"/>
  <sheetViews>
    <sheetView zoomScale="85" zoomScaleNormal="85" workbookViewId="0">
      <selection activeCell="T26" sqref="T26"/>
    </sheetView>
  </sheetViews>
  <sheetFormatPr baseColWidth="10" defaultColWidth="8.83203125" defaultRowHeight="15"/>
  <cols>
    <col min="1" max="1" width="5.6640625" bestFit="1" customWidth="1"/>
    <col min="2" max="2" width="6.5" bestFit="1" customWidth="1"/>
    <col min="3" max="3" width="31.83203125" bestFit="1" customWidth="1"/>
    <col min="4" max="5" width="5.83203125" bestFit="1" customWidth="1"/>
    <col min="6" max="6" width="8" bestFit="1" customWidth="1"/>
    <col min="7" max="7" width="7.1640625" bestFit="1" customWidth="1"/>
    <col min="8" max="8" width="5.83203125" bestFit="1" customWidth="1"/>
    <col min="9" max="9" width="8" bestFit="1" customWidth="1"/>
    <col min="10" max="10" width="7.1640625" bestFit="1" customWidth="1"/>
    <col min="11" max="11" width="5.83203125" bestFit="1" customWidth="1"/>
    <col min="12" max="12" width="8" bestFit="1" customWidth="1"/>
    <col min="13" max="13" width="9" customWidth="1"/>
    <col min="14" max="14" width="10.5" bestFit="1" customWidth="1"/>
    <col min="15" max="15" width="9.83203125" bestFit="1" customWidth="1"/>
    <col min="20" max="20" width="9" customWidth="1"/>
  </cols>
  <sheetData>
    <row r="1" spans="1:21" ht="16">
      <c r="A1" s="94" t="s">
        <v>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21" ht="16">
      <c r="A2" s="95" t="s">
        <v>70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21" ht="17" thickBot="1">
      <c r="A3" s="95" t="s">
        <v>71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21" ht="17" thickBot="1">
      <c r="A4" s="96" t="s">
        <v>60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8"/>
    </row>
    <row r="5" spans="1:21" ht="16">
      <c r="A5" s="1" t="s">
        <v>0</v>
      </c>
      <c r="B5" s="1" t="s">
        <v>1</v>
      </c>
      <c r="C5" s="99" t="s">
        <v>2</v>
      </c>
      <c r="D5" s="101" t="s">
        <v>3</v>
      </c>
      <c r="E5" s="102"/>
      <c r="F5" s="103"/>
      <c r="G5" s="101" t="s">
        <v>4</v>
      </c>
      <c r="H5" s="102"/>
      <c r="I5" s="103"/>
      <c r="J5" s="101" t="s">
        <v>5</v>
      </c>
      <c r="K5" s="102"/>
      <c r="L5" s="103"/>
      <c r="M5" s="2" t="s">
        <v>6</v>
      </c>
      <c r="N5" s="3" t="s">
        <v>7</v>
      </c>
      <c r="O5" s="4"/>
      <c r="P5" s="5" t="s">
        <v>8</v>
      </c>
      <c r="T5" s="47"/>
      <c r="U5" s="48"/>
    </row>
    <row r="6" spans="1:21" ht="17" thickBot="1">
      <c r="A6" s="6"/>
      <c r="B6" s="6" t="s">
        <v>9</v>
      </c>
      <c r="C6" s="100"/>
      <c r="D6" s="29" t="s">
        <v>10</v>
      </c>
      <c r="E6" s="30" t="s">
        <v>11</v>
      </c>
      <c r="F6" s="31" t="s">
        <v>7</v>
      </c>
      <c r="G6" s="29" t="s">
        <v>10</v>
      </c>
      <c r="H6" s="30" t="s">
        <v>11</v>
      </c>
      <c r="I6" s="31" t="s">
        <v>7</v>
      </c>
      <c r="J6" s="29" t="s">
        <v>10</v>
      </c>
      <c r="K6" s="30" t="s">
        <v>11</v>
      </c>
      <c r="L6" s="31" t="s">
        <v>7</v>
      </c>
      <c r="M6" s="7" t="s">
        <v>12</v>
      </c>
      <c r="N6" s="3" t="s">
        <v>13</v>
      </c>
      <c r="O6" s="4" t="s">
        <v>14</v>
      </c>
      <c r="P6" s="8" t="s">
        <v>58</v>
      </c>
      <c r="T6" s="47"/>
      <c r="U6" s="48"/>
    </row>
    <row r="7" spans="1:21" ht="16">
      <c r="A7" s="9" t="s">
        <v>15</v>
      </c>
      <c r="B7" s="10">
        <v>21</v>
      </c>
      <c r="C7" s="85" t="s">
        <v>44</v>
      </c>
      <c r="D7" s="11">
        <v>33.200000000000003</v>
      </c>
      <c r="E7" s="12">
        <v>0</v>
      </c>
      <c r="F7" s="13">
        <f t="shared" ref="F7:F21" si="0">SUM(D7:E7)</f>
        <v>33.200000000000003</v>
      </c>
      <c r="G7" s="11">
        <v>24.1</v>
      </c>
      <c r="H7" s="12">
        <v>0</v>
      </c>
      <c r="I7" s="13">
        <f t="shared" ref="I7:I21" si="1">SUM(G7:H7)</f>
        <v>24.1</v>
      </c>
      <c r="J7" s="11">
        <v>40.799999999999997</v>
      </c>
      <c r="K7" s="12">
        <v>0</v>
      </c>
      <c r="L7" s="13">
        <f t="shared" ref="L7:L21" si="2">SUM(J7:K7)</f>
        <v>40.799999999999997</v>
      </c>
      <c r="M7" s="22">
        <v>-6</v>
      </c>
      <c r="N7" s="36">
        <f t="shared" ref="N7:N21" si="3">SUM(F7,I7,L7,M7)</f>
        <v>92.1</v>
      </c>
      <c r="O7" s="38">
        <f t="shared" ref="O7" ca="1" si="4">N7-$O$7</f>
        <v>0</v>
      </c>
      <c r="P7" s="32">
        <v>20</v>
      </c>
      <c r="T7" s="47"/>
      <c r="U7" s="48"/>
    </row>
    <row r="8" spans="1:21" ht="16">
      <c r="A8" s="14" t="s">
        <v>16</v>
      </c>
      <c r="B8" s="15">
        <v>14</v>
      </c>
      <c r="C8" s="86" t="s">
        <v>32</v>
      </c>
      <c r="D8" s="16">
        <v>35.299999999999997</v>
      </c>
      <c r="E8" s="17">
        <v>0</v>
      </c>
      <c r="F8" s="18">
        <f t="shared" si="0"/>
        <v>35.299999999999997</v>
      </c>
      <c r="G8" s="16">
        <v>25.5</v>
      </c>
      <c r="H8" s="17">
        <v>5</v>
      </c>
      <c r="I8" s="18">
        <f t="shared" si="1"/>
        <v>30.5</v>
      </c>
      <c r="J8" s="16">
        <v>42.3</v>
      </c>
      <c r="K8" s="17">
        <v>0</v>
      </c>
      <c r="L8" s="18">
        <f t="shared" si="2"/>
        <v>42.3</v>
      </c>
      <c r="M8" s="34">
        <v>-4</v>
      </c>
      <c r="N8" s="37">
        <f t="shared" si="3"/>
        <v>104.1</v>
      </c>
      <c r="O8" s="39">
        <f>N8-$N$7</f>
        <v>12</v>
      </c>
      <c r="P8" s="33">
        <v>19</v>
      </c>
      <c r="T8" s="47"/>
      <c r="U8" s="48"/>
    </row>
    <row r="9" spans="1:21" ht="16">
      <c r="A9" s="19" t="s">
        <v>17</v>
      </c>
      <c r="B9" s="15">
        <v>25</v>
      </c>
      <c r="C9" s="86" t="s">
        <v>51</v>
      </c>
      <c r="D9" s="16">
        <v>35</v>
      </c>
      <c r="E9" s="17">
        <v>0</v>
      </c>
      <c r="F9" s="18">
        <f t="shared" si="0"/>
        <v>35</v>
      </c>
      <c r="G9" s="16">
        <v>30.2</v>
      </c>
      <c r="H9" s="17">
        <v>0</v>
      </c>
      <c r="I9" s="18">
        <f t="shared" si="1"/>
        <v>30.2</v>
      </c>
      <c r="J9" s="16">
        <v>45</v>
      </c>
      <c r="K9" s="17">
        <v>0</v>
      </c>
      <c r="L9" s="18">
        <f t="shared" si="2"/>
        <v>45</v>
      </c>
      <c r="M9" s="34">
        <v>-6</v>
      </c>
      <c r="N9" s="37">
        <f t="shared" si="3"/>
        <v>104.2</v>
      </c>
      <c r="O9" s="39">
        <f t="shared" ref="O9:O21" si="5">N9-$N$7</f>
        <v>12.100000000000009</v>
      </c>
      <c r="P9" s="33" t="s">
        <v>56</v>
      </c>
      <c r="T9" s="47"/>
      <c r="U9" s="48"/>
    </row>
    <row r="10" spans="1:21" ht="16">
      <c r="A10" s="14" t="s">
        <v>18</v>
      </c>
      <c r="B10" s="15">
        <v>19</v>
      </c>
      <c r="C10" s="86" t="s">
        <v>64</v>
      </c>
      <c r="D10" s="16">
        <v>31.6</v>
      </c>
      <c r="E10" s="17">
        <v>0</v>
      </c>
      <c r="F10" s="18">
        <f t="shared" si="0"/>
        <v>31.6</v>
      </c>
      <c r="G10" s="16">
        <v>35.5</v>
      </c>
      <c r="H10" s="17">
        <v>0</v>
      </c>
      <c r="I10" s="18">
        <f t="shared" si="1"/>
        <v>35.5</v>
      </c>
      <c r="J10" s="16">
        <v>43.9</v>
      </c>
      <c r="K10" s="17">
        <v>0</v>
      </c>
      <c r="L10" s="18">
        <f t="shared" si="2"/>
        <v>43.9</v>
      </c>
      <c r="M10" s="34">
        <v>-4</v>
      </c>
      <c r="N10" s="37">
        <f t="shared" si="3"/>
        <v>107</v>
      </c>
      <c r="O10" s="39">
        <f t="shared" si="5"/>
        <v>14.900000000000006</v>
      </c>
      <c r="P10" s="33">
        <v>18</v>
      </c>
      <c r="T10" s="47"/>
      <c r="U10" s="48"/>
    </row>
    <row r="11" spans="1:21" ht="16">
      <c r="A11" s="19" t="s">
        <v>19</v>
      </c>
      <c r="B11" s="15">
        <v>33</v>
      </c>
      <c r="C11" s="86" t="s">
        <v>48</v>
      </c>
      <c r="D11" s="16">
        <v>40</v>
      </c>
      <c r="E11" s="17">
        <v>0</v>
      </c>
      <c r="F11" s="18">
        <f t="shared" si="0"/>
        <v>40</v>
      </c>
      <c r="G11" s="16">
        <v>26.7</v>
      </c>
      <c r="H11" s="17">
        <v>0</v>
      </c>
      <c r="I11" s="18">
        <f t="shared" si="1"/>
        <v>26.7</v>
      </c>
      <c r="J11" s="16">
        <v>49.4</v>
      </c>
      <c r="K11" s="17">
        <v>0</v>
      </c>
      <c r="L11" s="18">
        <f t="shared" si="2"/>
        <v>49.4</v>
      </c>
      <c r="M11" s="34">
        <v>-8</v>
      </c>
      <c r="N11" s="37">
        <f t="shared" si="3"/>
        <v>108.1</v>
      </c>
      <c r="O11" s="39">
        <f t="shared" si="5"/>
        <v>16</v>
      </c>
      <c r="P11" s="33">
        <v>17</v>
      </c>
      <c r="T11" s="47"/>
      <c r="U11" s="48"/>
    </row>
    <row r="12" spans="1:21" ht="16">
      <c r="A12" s="19" t="s">
        <v>20</v>
      </c>
      <c r="B12" s="15">
        <v>23</v>
      </c>
      <c r="C12" s="86" t="s">
        <v>63</v>
      </c>
      <c r="D12" s="16">
        <v>35.299999999999997</v>
      </c>
      <c r="E12" s="17">
        <v>0</v>
      </c>
      <c r="F12" s="18">
        <f t="shared" si="0"/>
        <v>35.299999999999997</v>
      </c>
      <c r="G12" s="16">
        <v>34.700000000000003</v>
      </c>
      <c r="H12" s="17">
        <v>0</v>
      </c>
      <c r="I12" s="18">
        <f t="shared" si="1"/>
        <v>34.700000000000003</v>
      </c>
      <c r="J12" s="16">
        <v>45.1</v>
      </c>
      <c r="K12" s="17">
        <v>0</v>
      </c>
      <c r="L12" s="18">
        <f t="shared" si="2"/>
        <v>45.1</v>
      </c>
      <c r="M12" s="34">
        <v>-6</v>
      </c>
      <c r="N12" s="37">
        <f t="shared" si="3"/>
        <v>109.1</v>
      </c>
      <c r="O12" s="39">
        <f t="shared" si="5"/>
        <v>17</v>
      </c>
      <c r="P12" s="33" t="s">
        <v>56</v>
      </c>
      <c r="T12" s="47"/>
      <c r="U12" s="48"/>
    </row>
    <row r="13" spans="1:21" ht="16">
      <c r="A13" s="19" t="s">
        <v>21</v>
      </c>
      <c r="B13" s="15">
        <v>11</v>
      </c>
      <c r="C13" s="86" t="s">
        <v>37</v>
      </c>
      <c r="D13" s="16">
        <v>38.799999999999997</v>
      </c>
      <c r="E13" s="17">
        <v>0</v>
      </c>
      <c r="F13" s="18">
        <f t="shared" si="0"/>
        <v>38.799999999999997</v>
      </c>
      <c r="G13" s="16">
        <v>25.8</v>
      </c>
      <c r="H13" s="17">
        <v>0</v>
      </c>
      <c r="I13" s="18">
        <f t="shared" si="1"/>
        <v>25.8</v>
      </c>
      <c r="J13" s="16">
        <v>54.3</v>
      </c>
      <c r="K13" s="17">
        <v>0</v>
      </c>
      <c r="L13" s="18">
        <f t="shared" si="2"/>
        <v>54.3</v>
      </c>
      <c r="M13" s="34">
        <v>-8</v>
      </c>
      <c r="N13" s="37">
        <f t="shared" si="3"/>
        <v>110.89999999999999</v>
      </c>
      <c r="O13" s="39">
        <f t="shared" si="5"/>
        <v>18.799999999999997</v>
      </c>
      <c r="P13" s="33">
        <v>16</v>
      </c>
      <c r="T13" s="47"/>
      <c r="U13" s="48"/>
    </row>
    <row r="14" spans="1:21" ht="16">
      <c r="A14" s="19" t="s">
        <v>22</v>
      </c>
      <c r="B14" s="15">
        <v>9</v>
      </c>
      <c r="C14" s="86" t="s">
        <v>65</v>
      </c>
      <c r="D14" s="16">
        <v>37.9</v>
      </c>
      <c r="E14" s="17">
        <v>0</v>
      </c>
      <c r="F14" s="18">
        <f t="shared" si="0"/>
        <v>37.9</v>
      </c>
      <c r="G14" s="16">
        <v>34.5</v>
      </c>
      <c r="H14" s="17">
        <v>5</v>
      </c>
      <c r="I14" s="18">
        <f t="shared" si="1"/>
        <v>39.5</v>
      </c>
      <c r="J14" s="16">
        <v>50.4</v>
      </c>
      <c r="K14" s="17">
        <v>0</v>
      </c>
      <c r="L14" s="18">
        <f t="shared" si="2"/>
        <v>50.4</v>
      </c>
      <c r="M14" s="34">
        <v>-10</v>
      </c>
      <c r="N14" s="37">
        <f t="shared" si="3"/>
        <v>117.80000000000001</v>
      </c>
      <c r="O14" s="39">
        <f t="shared" si="5"/>
        <v>25.700000000000017</v>
      </c>
      <c r="P14" s="33">
        <v>15</v>
      </c>
      <c r="T14" s="47"/>
      <c r="U14" s="48"/>
    </row>
    <row r="15" spans="1:21" ht="16">
      <c r="A15" s="14" t="s">
        <v>23</v>
      </c>
      <c r="B15" s="15">
        <v>15</v>
      </c>
      <c r="C15" s="86" t="s">
        <v>33</v>
      </c>
      <c r="D15" s="16">
        <v>34.9</v>
      </c>
      <c r="E15" s="17">
        <v>5</v>
      </c>
      <c r="F15" s="18">
        <f t="shared" si="0"/>
        <v>39.9</v>
      </c>
      <c r="G15" s="16">
        <v>39.4</v>
      </c>
      <c r="H15" s="17">
        <v>0</v>
      </c>
      <c r="I15" s="18">
        <f t="shared" si="1"/>
        <v>39.4</v>
      </c>
      <c r="J15" s="16">
        <v>46.7</v>
      </c>
      <c r="K15" s="17">
        <v>0</v>
      </c>
      <c r="L15" s="18">
        <f t="shared" si="2"/>
        <v>46.7</v>
      </c>
      <c r="M15" s="34">
        <v>-6</v>
      </c>
      <c r="N15" s="37">
        <f t="shared" si="3"/>
        <v>120</v>
      </c>
      <c r="O15" s="39">
        <f t="shared" si="5"/>
        <v>27.900000000000006</v>
      </c>
      <c r="P15" s="33">
        <v>14</v>
      </c>
      <c r="T15" s="47"/>
      <c r="U15" s="48"/>
    </row>
    <row r="16" spans="1:21" ht="16">
      <c r="A16" s="14" t="s">
        <v>24</v>
      </c>
      <c r="B16" s="15">
        <v>29</v>
      </c>
      <c r="C16" s="86" t="s">
        <v>47</v>
      </c>
      <c r="D16" s="16">
        <v>51.8</v>
      </c>
      <c r="E16" s="17">
        <v>5</v>
      </c>
      <c r="F16" s="18">
        <f t="shared" si="0"/>
        <v>56.8</v>
      </c>
      <c r="G16" s="16">
        <v>28.9</v>
      </c>
      <c r="H16" s="17">
        <v>0</v>
      </c>
      <c r="I16" s="18">
        <f t="shared" si="1"/>
        <v>28.9</v>
      </c>
      <c r="J16" s="16">
        <v>53.8</v>
      </c>
      <c r="K16" s="17">
        <v>0</v>
      </c>
      <c r="L16" s="18">
        <f t="shared" si="2"/>
        <v>53.8</v>
      </c>
      <c r="M16" s="34">
        <v>-12</v>
      </c>
      <c r="N16" s="37">
        <f t="shared" si="3"/>
        <v>127.5</v>
      </c>
      <c r="O16" s="39">
        <f t="shared" si="5"/>
        <v>35.400000000000006</v>
      </c>
      <c r="P16" s="33">
        <v>13</v>
      </c>
      <c r="T16" s="47"/>
      <c r="U16" s="48"/>
    </row>
    <row r="17" spans="1:21" ht="16">
      <c r="A17" s="14" t="s">
        <v>25</v>
      </c>
      <c r="B17" s="15">
        <v>4</v>
      </c>
      <c r="C17" s="86" t="s">
        <v>66</v>
      </c>
      <c r="D17" s="16">
        <v>42.4</v>
      </c>
      <c r="E17" s="17">
        <v>0</v>
      </c>
      <c r="F17" s="18">
        <f t="shared" si="0"/>
        <v>42.4</v>
      </c>
      <c r="G17" s="16">
        <v>45.5</v>
      </c>
      <c r="H17" s="17">
        <v>0</v>
      </c>
      <c r="I17" s="18">
        <f t="shared" si="1"/>
        <v>45.5</v>
      </c>
      <c r="J17" s="16">
        <v>60.8</v>
      </c>
      <c r="K17" s="17">
        <v>0</v>
      </c>
      <c r="L17" s="18">
        <f t="shared" si="2"/>
        <v>60.8</v>
      </c>
      <c r="M17" s="34">
        <v>-8</v>
      </c>
      <c r="N17" s="37">
        <f t="shared" si="3"/>
        <v>140.69999999999999</v>
      </c>
      <c r="O17" s="39">
        <f t="shared" si="5"/>
        <v>48.599999999999994</v>
      </c>
      <c r="P17" s="33">
        <v>10</v>
      </c>
      <c r="T17" s="47"/>
      <c r="U17" s="48"/>
    </row>
    <row r="18" spans="1:21" ht="16">
      <c r="A18" s="14" t="s">
        <v>26</v>
      </c>
      <c r="B18" s="15">
        <v>5</v>
      </c>
      <c r="C18" s="86" t="s">
        <v>68</v>
      </c>
      <c r="D18" s="16">
        <v>48.1</v>
      </c>
      <c r="E18" s="17">
        <v>0</v>
      </c>
      <c r="F18" s="18">
        <f t="shared" si="0"/>
        <v>48.1</v>
      </c>
      <c r="G18" s="16">
        <v>39.299999999999997</v>
      </c>
      <c r="H18" s="17">
        <v>5</v>
      </c>
      <c r="I18" s="18">
        <f t="shared" si="1"/>
        <v>44.3</v>
      </c>
      <c r="J18" s="16">
        <v>61.9</v>
      </c>
      <c r="K18" s="17">
        <v>0</v>
      </c>
      <c r="L18" s="18">
        <f t="shared" si="2"/>
        <v>61.9</v>
      </c>
      <c r="M18" s="34">
        <v>-12</v>
      </c>
      <c r="N18" s="37">
        <f t="shared" si="3"/>
        <v>142.30000000000001</v>
      </c>
      <c r="O18" s="39">
        <f t="shared" si="5"/>
        <v>50.200000000000017</v>
      </c>
      <c r="P18" s="33">
        <v>9</v>
      </c>
      <c r="T18" s="47"/>
      <c r="U18" s="48"/>
    </row>
    <row r="19" spans="1:21" ht="16">
      <c r="A19" s="14" t="s">
        <v>29</v>
      </c>
      <c r="B19" s="15">
        <v>26</v>
      </c>
      <c r="C19" s="86" t="s">
        <v>46</v>
      </c>
      <c r="D19" s="16">
        <v>42.5</v>
      </c>
      <c r="E19" s="17">
        <v>5</v>
      </c>
      <c r="F19" s="18">
        <f t="shared" si="0"/>
        <v>47.5</v>
      </c>
      <c r="G19" s="16">
        <v>42.7</v>
      </c>
      <c r="H19" s="17">
        <v>5</v>
      </c>
      <c r="I19" s="18">
        <f t="shared" si="1"/>
        <v>47.7</v>
      </c>
      <c r="J19" s="16">
        <v>62.3</v>
      </c>
      <c r="K19" s="17">
        <v>0</v>
      </c>
      <c r="L19" s="18">
        <f t="shared" si="2"/>
        <v>62.3</v>
      </c>
      <c r="M19" s="34">
        <v>-10</v>
      </c>
      <c r="N19" s="37">
        <f t="shared" si="3"/>
        <v>147.5</v>
      </c>
      <c r="O19" s="39">
        <f t="shared" si="5"/>
        <v>55.400000000000006</v>
      </c>
      <c r="P19" s="33" t="s">
        <v>56</v>
      </c>
      <c r="T19" s="47"/>
      <c r="U19" s="48"/>
    </row>
    <row r="20" spans="1:21" ht="16">
      <c r="A20" s="14" t="s">
        <v>30</v>
      </c>
      <c r="B20" s="15">
        <v>18</v>
      </c>
      <c r="C20" s="86" t="s">
        <v>67</v>
      </c>
      <c r="D20" s="16">
        <v>51.7</v>
      </c>
      <c r="E20" s="17">
        <v>0</v>
      </c>
      <c r="F20" s="18">
        <f t="shared" si="0"/>
        <v>51.7</v>
      </c>
      <c r="G20" s="16">
        <v>70</v>
      </c>
      <c r="H20" s="17">
        <v>25</v>
      </c>
      <c r="I20" s="18">
        <f t="shared" si="1"/>
        <v>95</v>
      </c>
      <c r="J20" s="16">
        <v>67</v>
      </c>
      <c r="K20" s="17">
        <v>5</v>
      </c>
      <c r="L20" s="18">
        <f t="shared" si="2"/>
        <v>72</v>
      </c>
      <c r="M20" s="34">
        <v>-14</v>
      </c>
      <c r="N20" s="37">
        <f t="shared" si="3"/>
        <v>204.7</v>
      </c>
      <c r="O20" s="39">
        <f t="shared" si="5"/>
        <v>112.6</v>
      </c>
      <c r="P20" s="33">
        <v>4</v>
      </c>
      <c r="T20" s="47"/>
      <c r="U20" s="48"/>
    </row>
    <row r="21" spans="1:21" ht="17" thickBot="1">
      <c r="A21" s="80" t="s">
        <v>45</v>
      </c>
      <c r="B21" s="46">
        <v>28</v>
      </c>
      <c r="C21" s="87" t="s">
        <v>69</v>
      </c>
      <c r="D21" s="27">
        <v>48.8</v>
      </c>
      <c r="E21" s="26">
        <v>0</v>
      </c>
      <c r="F21" s="40">
        <f t="shared" si="0"/>
        <v>48.8</v>
      </c>
      <c r="G21" s="27">
        <v>108.7</v>
      </c>
      <c r="H21" s="26">
        <v>10</v>
      </c>
      <c r="I21" s="40">
        <f t="shared" si="1"/>
        <v>118.7</v>
      </c>
      <c r="J21" s="27">
        <v>74.5</v>
      </c>
      <c r="K21" s="26">
        <v>5</v>
      </c>
      <c r="L21" s="40">
        <f t="shared" si="2"/>
        <v>79.5</v>
      </c>
      <c r="M21" s="28">
        <v>-10</v>
      </c>
      <c r="N21" s="41">
        <f t="shared" si="3"/>
        <v>237</v>
      </c>
      <c r="O21" s="42">
        <f t="shared" si="5"/>
        <v>144.9</v>
      </c>
      <c r="P21" s="43" t="s">
        <v>56</v>
      </c>
      <c r="T21" s="47"/>
      <c r="U21" s="48"/>
    </row>
    <row r="22" spans="1:21" ht="16">
      <c r="A22" s="20" t="s">
        <v>0</v>
      </c>
      <c r="B22" s="20" t="s">
        <v>1</v>
      </c>
      <c r="C22" s="104" t="s">
        <v>27</v>
      </c>
      <c r="D22" s="105" t="s">
        <v>3</v>
      </c>
      <c r="E22" s="106"/>
      <c r="F22" s="107"/>
      <c r="G22" s="105" t="s">
        <v>4</v>
      </c>
      <c r="H22" s="106"/>
      <c r="I22" s="107"/>
      <c r="J22" s="105" t="s">
        <v>5</v>
      </c>
      <c r="K22" s="106"/>
      <c r="L22" s="107"/>
      <c r="M22" s="21" t="s">
        <v>6</v>
      </c>
      <c r="N22" s="54" t="s">
        <v>7</v>
      </c>
      <c r="O22" s="55"/>
      <c r="P22" s="5" t="s">
        <v>8</v>
      </c>
      <c r="T22" s="47"/>
      <c r="U22" s="48"/>
    </row>
    <row r="23" spans="1:21" ht="17" thickBot="1">
      <c r="A23" s="6"/>
      <c r="B23" s="6" t="s">
        <v>9</v>
      </c>
      <c r="C23" s="100"/>
      <c r="D23" s="56" t="s">
        <v>10</v>
      </c>
      <c r="E23" s="57" t="s">
        <v>11</v>
      </c>
      <c r="F23" s="58" t="s">
        <v>7</v>
      </c>
      <c r="G23" s="56" t="s">
        <v>10</v>
      </c>
      <c r="H23" s="57" t="s">
        <v>11</v>
      </c>
      <c r="I23" s="58" t="s">
        <v>7</v>
      </c>
      <c r="J23" s="56" t="s">
        <v>10</v>
      </c>
      <c r="K23" s="57" t="s">
        <v>11</v>
      </c>
      <c r="L23" s="58" t="s">
        <v>7</v>
      </c>
      <c r="M23" s="7" t="s">
        <v>12</v>
      </c>
      <c r="N23" s="59" t="s">
        <v>13</v>
      </c>
      <c r="O23" s="60" t="s">
        <v>14</v>
      </c>
      <c r="P23" s="61" t="s">
        <v>58</v>
      </c>
      <c r="T23" s="47"/>
      <c r="U23" s="48"/>
    </row>
    <row r="24" spans="1:21" ht="16">
      <c r="A24" s="9" t="s">
        <v>15</v>
      </c>
      <c r="B24" s="10">
        <v>3</v>
      </c>
      <c r="C24" s="85" t="s">
        <v>65</v>
      </c>
      <c r="D24" s="11">
        <v>40.9</v>
      </c>
      <c r="E24" s="12">
        <v>5</v>
      </c>
      <c r="F24" s="13">
        <f t="shared" ref="F24:F29" si="6">SUM(D24:E24)</f>
        <v>45.9</v>
      </c>
      <c r="G24" s="11">
        <v>33.9</v>
      </c>
      <c r="H24" s="12">
        <v>5</v>
      </c>
      <c r="I24" s="13">
        <f t="shared" ref="I24:I29" si="7">SUM(G24:H24)</f>
        <v>38.9</v>
      </c>
      <c r="J24" s="11">
        <v>60.2</v>
      </c>
      <c r="K24" s="12">
        <v>0</v>
      </c>
      <c r="L24" s="13">
        <f t="shared" ref="L24:L29" si="8">SUM(J24:K24)</f>
        <v>60.2</v>
      </c>
      <c r="M24" s="22">
        <v>-14</v>
      </c>
      <c r="N24" s="36">
        <f t="shared" ref="N24:N29" si="9">SUM(F24,I24,L24,M24)</f>
        <v>131</v>
      </c>
      <c r="O24" s="38">
        <f t="shared" ref="O24" ca="1" si="10">N24-$O$24</f>
        <v>0</v>
      </c>
      <c r="P24" s="32">
        <v>12</v>
      </c>
      <c r="T24" s="47"/>
      <c r="U24" s="48"/>
    </row>
    <row r="25" spans="1:21" ht="16">
      <c r="A25" s="19" t="s">
        <v>16</v>
      </c>
      <c r="B25" s="15">
        <v>17</v>
      </c>
      <c r="C25" s="86" t="s">
        <v>44</v>
      </c>
      <c r="D25" s="23">
        <v>50.4</v>
      </c>
      <c r="E25" s="24">
        <v>0</v>
      </c>
      <c r="F25" s="18">
        <f t="shared" si="6"/>
        <v>50.4</v>
      </c>
      <c r="G25" s="23">
        <v>36.6</v>
      </c>
      <c r="H25" s="24">
        <v>5</v>
      </c>
      <c r="I25" s="18">
        <f t="shared" si="7"/>
        <v>41.6</v>
      </c>
      <c r="J25" s="23">
        <v>59.3</v>
      </c>
      <c r="K25" s="24">
        <v>0</v>
      </c>
      <c r="L25" s="18">
        <f t="shared" si="8"/>
        <v>59.3</v>
      </c>
      <c r="M25" s="25">
        <v>-16</v>
      </c>
      <c r="N25" s="37">
        <f t="shared" si="9"/>
        <v>135.30000000000001</v>
      </c>
      <c r="O25" s="39">
        <f>N25-$N$24</f>
        <v>4.3000000000000114</v>
      </c>
      <c r="P25" s="33">
        <v>11</v>
      </c>
      <c r="T25" s="47"/>
      <c r="U25" s="48"/>
    </row>
    <row r="26" spans="1:21" ht="16">
      <c r="A26" s="19" t="s">
        <v>17</v>
      </c>
      <c r="B26" s="15">
        <v>24</v>
      </c>
      <c r="C26" s="86" t="s">
        <v>64</v>
      </c>
      <c r="D26" s="23">
        <v>48</v>
      </c>
      <c r="E26" s="24">
        <v>0</v>
      </c>
      <c r="F26" s="18">
        <f t="shared" si="6"/>
        <v>48</v>
      </c>
      <c r="G26" s="23">
        <v>49.2</v>
      </c>
      <c r="H26" s="24">
        <v>5</v>
      </c>
      <c r="I26" s="18">
        <f t="shared" si="7"/>
        <v>54.2</v>
      </c>
      <c r="J26" s="23">
        <v>61.8</v>
      </c>
      <c r="K26" s="24">
        <v>0</v>
      </c>
      <c r="L26" s="18">
        <f t="shared" si="8"/>
        <v>61.8</v>
      </c>
      <c r="M26" s="25">
        <v>-14</v>
      </c>
      <c r="N26" s="37">
        <f t="shared" si="9"/>
        <v>150</v>
      </c>
      <c r="O26" s="39">
        <f t="shared" ref="O26:O28" si="11">N26-$N$24</f>
        <v>19</v>
      </c>
      <c r="P26" s="33">
        <v>8</v>
      </c>
    </row>
    <row r="27" spans="1:21" ht="16">
      <c r="A27" s="19" t="s">
        <v>18</v>
      </c>
      <c r="B27" s="15">
        <v>13</v>
      </c>
      <c r="C27" s="86" t="s">
        <v>43</v>
      </c>
      <c r="D27" s="23">
        <v>47.2</v>
      </c>
      <c r="E27" s="24">
        <v>0</v>
      </c>
      <c r="F27" s="18">
        <f t="shared" si="6"/>
        <v>47.2</v>
      </c>
      <c r="G27" s="23">
        <v>36.299999999999997</v>
      </c>
      <c r="H27" s="24">
        <v>10</v>
      </c>
      <c r="I27" s="18">
        <f t="shared" si="7"/>
        <v>46.3</v>
      </c>
      <c r="J27" s="23">
        <v>69.900000000000006</v>
      </c>
      <c r="K27" s="24">
        <v>0</v>
      </c>
      <c r="L27" s="18">
        <f t="shared" si="8"/>
        <v>69.900000000000006</v>
      </c>
      <c r="M27" s="25">
        <v>-12</v>
      </c>
      <c r="N27" s="37">
        <f t="shared" si="9"/>
        <v>151.4</v>
      </c>
      <c r="O27" s="39">
        <f t="shared" si="11"/>
        <v>20.400000000000006</v>
      </c>
      <c r="P27" s="33">
        <v>7</v>
      </c>
    </row>
    <row r="28" spans="1:21" ht="16">
      <c r="A28" s="19" t="s">
        <v>19</v>
      </c>
      <c r="B28" s="15">
        <v>20</v>
      </c>
      <c r="C28" s="86" t="s">
        <v>36</v>
      </c>
      <c r="D28" s="23">
        <v>45.9</v>
      </c>
      <c r="E28" s="26">
        <v>0</v>
      </c>
      <c r="F28" s="18">
        <f t="shared" si="6"/>
        <v>45.9</v>
      </c>
      <c r="G28" s="27">
        <v>42.3</v>
      </c>
      <c r="H28" s="26">
        <v>0</v>
      </c>
      <c r="I28" s="18">
        <f t="shared" si="7"/>
        <v>42.3</v>
      </c>
      <c r="J28" s="27">
        <v>79.2</v>
      </c>
      <c r="K28" s="26">
        <v>0</v>
      </c>
      <c r="L28" s="18">
        <f t="shared" si="8"/>
        <v>79.2</v>
      </c>
      <c r="M28" s="28">
        <v>-14</v>
      </c>
      <c r="N28" s="37">
        <f t="shared" si="9"/>
        <v>153.39999999999998</v>
      </c>
      <c r="O28" s="39">
        <f t="shared" si="11"/>
        <v>22.399999999999977</v>
      </c>
      <c r="P28" s="33">
        <v>6</v>
      </c>
    </row>
    <row r="29" spans="1:21" ht="17" thickBot="1">
      <c r="A29" s="62" t="s">
        <v>20</v>
      </c>
      <c r="B29" s="63">
        <v>35</v>
      </c>
      <c r="C29" s="88" t="s">
        <v>49</v>
      </c>
      <c r="D29" s="64">
        <v>55.7</v>
      </c>
      <c r="E29" s="65">
        <v>0</v>
      </c>
      <c r="F29" s="66">
        <f t="shared" si="6"/>
        <v>55.7</v>
      </c>
      <c r="G29" s="67">
        <v>46.3</v>
      </c>
      <c r="H29" s="65">
        <v>15</v>
      </c>
      <c r="I29" s="66">
        <f t="shared" si="7"/>
        <v>61.3</v>
      </c>
      <c r="J29" s="67">
        <v>100.3</v>
      </c>
      <c r="K29" s="65">
        <v>0</v>
      </c>
      <c r="L29" s="66">
        <f t="shared" si="8"/>
        <v>100.3</v>
      </c>
      <c r="M29" s="68">
        <v>-20</v>
      </c>
      <c r="N29" s="69">
        <f t="shared" si="9"/>
        <v>197.3</v>
      </c>
      <c r="O29" s="70">
        <f t="shared" ref="O29" si="12">N29-$N$24</f>
        <v>66.300000000000011</v>
      </c>
      <c r="P29" s="71">
        <v>5</v>
      </c>
    </row>
    <row r="30" spans="1:21" ht="17" thickBot="1">
      <c r="A30" s="91" t="s">
        <v>61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</row>
    <row r="31" spans="1:21" ht="16">
      <c r="A31" s="20" t="s">
        <v>0</v>
      </c>
      <c r="B31" s="20" t="s">
        <v>1</v>
      </c>
      <c r="C31" s="104" t="s">
        <v>28</v>
      </c>
      <c r="D31" s="105" t="s">
        <v>3</v>
      </c>
      <c r="E31" s="106"/>
      <c r="F31" s="107"/>
      <c r="G31" s="105" t="s">
        <v>4</v>
      </c>
      <c r="H31" s="106"/>
      <c r="I31" s="107"/>
      <c r="J31" s="105" t="s">
        <v>5</v>
      </c>
      <c r="K31" s="106"/>
      <c r="L31" s="107"/>
      <c r="M31" s="21" t="s">
        <v>6</v>
      </c>
      <c r="N31" s="54" t="s">
        <v>7</v>
      </c>
      <c r="O31" s="55"/>
      <c r="P31" s="5" t="s">
        <v>8</v>
      </c>
    </row>
    <row r="32" spans="1:21" ht="17" thickBot="1">
      <c r="A32" s="6"/>
      <c r="B32" s="6" t="s">
        <v>9</v>
      </c>
      <c r="C32" s="100"/>
      <c r="D32" s="56" t="s">
        <v>10</v>
      </c>
      <c r="E32" s="57" t="s">
        <v>11</v>
      </c>
      <c r="F32" s="58" t="s">
        <v>7</v>
      </c>
      <c r="G32" s="56" t="s">
        <v>10</v>
      </c>
      <c r="H32" s="57" t="s">
        <v>11</v>
      </c>
      <c r="I32" s="58" t="s">
        <v>7</v>
      </c>
      <c r="J32" s="56" t="s">
        <v>10</v>
      </c>
      <c r="K32" s="57" t="s">
        <v>11</v>
      </c>
      <c r="L32" s="58" t="s">
        <v>7</v>
      </c>
      <c r="M32" s="7" t="s">
        <v>12</v>
      </c>
      <c r="N32" s="59" t="s">
        <v>13</v>
      </c>
      <c r="O32" s="60" t="s">
        <v>14</v>
      </c>
      <c r="P32" s="61" t="s">
        <v>58</v>
      </c>
      <c r="T32" s="47"/>
      <c r="U32" s="48"/>
    </row>
    <row r="33" spans="1:21" ht="16">
      <c r="A33" s="19" t="s">
        <v>15</v>
      </c>
      <c r="B33" s="15">
        <v>10</v>
      </c>
      <c r="C33" s="89" t="s">
        <v>35</v>
      </c>
      <c r="D33" s="23">
        <v>34.9</v>
      </c>
      <c r="E33" s="49">
        <v>0</v>
      </c>
      <c r="F33" s="50">
        <f t="shared" ref="F33:F44" si="13">SUM(D33:E33)</f>
        <v>34.9</v>
      </c>
      <c r="G33" s="23">
        <v>21.9</v>
      </c>
      <c r="H33" s="49">
        <v>0</v>
      </c>
      <c r="I33" s="50">
        <f t="shared" ref="I33:I44" si="14">SUM(G33:H33)</f>
        <v>21.9</v>
      </c>
      <c r="J33" s="23">
        <v>46.7</v>
      </c>
      <c r="K33" s="49">
        <v>0</v>
      </c>
      <c r="L33" s="50">
        <f t="shared" ref="L33:L44" si="15">SUM(J33:K33)</f>
        <v>46.7</v>
      </c>
      <c r="M33" s="25">
        <v>-4</v>
      </c>
      <c r="N33" s="51">
        <f t="shared" ref="N33:N44" si="16">SUM(F33,I33,L33,M33)</f>
        <v>99.5</v>
      </c>
      <c r="O33" s="52">
        <f>SUM(N33-$N$33)</f>
        <v>0</v>
      </c>
      <c r="P33" s="53">
        <v>20</v>
      </c>
      <c r="T33" s="47"/>
      <c r="U33" s="48"/>
    </row>
    <row r="34" spans="1:21" ht="16">
      <c r="A34" s="14" t="s">
        <v>16</v>
      </c>
      <c r="B34" s="15">
        <v>2</v>
      </c>
      <c r="C34" s="86" t="s">
        <v>33</v>
      </c>
      <c r="D34" s="16">
        <v>36.799999999999997</v>
      </c>
      <c r="E34" s="35">
        <v>5</v>
      </c>
      <c r="F34" s="18">
        <f t="shared" si="13"/>
        <v>41.8</v>
      </c>
      <c r="G34" s="16">
        <v>25.4</v>
      </c>
      <c r="H34" s="35">
        <v>0</v>
      </c>
      <c r="I34" s="18">
        <f t="shared" si="14"/>
        <v>25.4</v>
      </c>
      <c r="J34" s="16">
        <v>47.4</v>
      </c>
      <c r="K34" s="35">
        <v>0</v>
      </c>
      <c r="L34" s="18">
        <f t="shared" si="15"/>
        <v>47.4</v>
      </c>
      <c r="M34" s="34">
        <v>-8</v>
      </c>
      <c r="N34" s="37">
        <f t="shared" si="16"/>
        <v>106.6</v>
      </c>
      <c r="O34" s="39">
        <f t="shared" ref="O34:O44" si="17">SUM(N34-$N$33)</f>
        <v>7.0999999999999943</v>
      </c>
      <c r="P34" s="33">
        <v>19</v>
      </c>
      <c r="T34" s="47"/>
      <c r="U34" s="48"/>
    </row>
    <row r="35" spans="1:21" ht="16">
      <c r="A35" s="19" t="s">
        <v>17</v>
      </c>
      <c r="B35" s="15">
        <v>12</v>
      </c>
      <c r="C35" s="86" t="s">
        <v>36</v>
      </c>
      <c r="D35" s="16">
        <v>33</v>
      </c>
      <c r="E35" s="35">
        <v>0</v>
      </c>
      <c r="F35" s="18">
        <f t="shared" si="13"/>
        <v>33</v>
      </c>
      <c r="G35" s="16">
        <v>27.7</v>
      </c>
      <c r="H35" s="35">
        <v>0</v>
      </c>
      <c r="I35" s="18">
        <f t="shared" si="14"/>
        <v>27.7</v>
      </c>
      <c r="J35" s="16">
        <v>52.9</v>
      </c>
      <c r="K35" s="35">
        <v>0</v>
      </c>
      <c r="L35" s="18">
        <f t="shared" si="15"/>
        <v>52.9</v>
      </c>
      <c r="M35" s="34">
        <v>-6</v>
      </c>
      <c r="N35" s="37">
        <f t="shared" si="16"/>
        <v>107.6</v>
      </c>
      <c r="O35" s="39">
        <f t="shared" si="17"/>
        <v>8.0999999999999943</v>
      </c>
      <c r="P35" s="33">
        <v>18</v>
      </c>
      <c r="T35" s="47"/>
      <c r="U35" s="48"/>
    </row>
    <row r="36" spans="1:21" ht="16">
      <c r="A36" s="19" t="s">
        <v>18</v>
      </c>
      <c r="B36" s="15">
        <v>1</v>
      </c>
      <c r="C36" s="86" t="s">
        <v>32</v>
      </c>
      <c r="D36" s="16">
        <v>37.299999999999997</v>
      </c>
      <c r="E36" s="35">
        <v>5</v>
      </c>
      <c r="F36" s="18">
        <f t="shared" si="13"/>
        <v>42.3</v>
      </c>
      <c r="G36" s="16">
        <v>23.6</v>
      </c>
      <c r="H36" s="35">
        <v>0</v>
      </c>
      <c r="I36" s="18">
        <f t="shared" si="14"/>
        <v>23.6</v>
      </c>
      <c r="J36" s="16">
        <v>44.7</v>
      </c>
      <c r="K36" s="35">
        <v>0</v>
      </c>
      <c r="L36" s="18">
        <f t="shared" si="15"/>
        <v>44.7</v>
      </c>
      <c r="M36" s="34">
        <v>-2</v>
      </c>
      <c r="N36" s="37">
        <f t="shared" si="16"/>
        <v>108.60000000000001</v>
      </c>
      <c r="O36" s="39">
        <f t="shared" si="17"/>
        <v>9.1000000000000085</v>
      </c>
      <c r="P36" s="33">
        <v>17</v>
      </c>
      <c r="T36" s="47"/>
      <c r="U36" s="48"/>
    </row>
    <row r="37" spans="1:21" ht="16">
      <c r="A37" s="14" t="s">
        <v>19</v>
      </c>
      <c r="B37" s="15">
        <v>16</v>
      </c>
      <c r="C37" s="86" t="s">
        <v>37</v>
      </c>
      <c r="D37" s="16">
        <v>38.4</v>
      </c>
      <c r="E37" s="35">
        <v>0</v>
      </c>
      <c r="F37" s="18">
        <f t="shared" si="13"/>
        <v>38.4</v>
      </c>
      <c r="G37" s="16">
        <v>26.3</v>
      </c>
      <c r="H37" s="35">
        <v>0</v>
      </c>
      <c r="I37" s="18">
        <f t="shared" si="14"/>
        <v>26.3</v>
      </c>
      <c r="J37" s="16">
        <v>49.9</v>
      </c>
      <c r="K37" s="35">
        <v>5</v>
      </c>
      <c r="L37" s="18">
        <f t="shared" si="15"/>
        <v>54.9</v>
      </c>
      <c r="M37" s="34">
        <v>-8</v>
      </c>
      <c r="N37" s="37">
        <f t="shared" si="16"/>
        <v>111.6</v>
      </c>
      <c r="O37" s="39">
        <f t="shared" si="17"/>
        <v>12.099999999999994</v>
      </c>
      <c r="P37" s="33">
        <v>16</v>
      </c>
      <c r="T37" s="72"/>
      <c r="U37" s="48"/>
    </row>
    <row r="38" spans="1:21" ht="16">
      <c r="A38" s="14" t="s">
        <v>20</v>
      </c>
      <c r="B38" s="15">
        <v>27</v>
      </c>
      <c r="C38" s="90" t="s">
        <v>38</v>
      </c>
      <c r="D38" s="16">
        <v>39.799999999999997</v>
      </c>
      <c r="E38" s="35">
        <v>0</v>
      </c>
      <c r="F38" s="18">
        <f t="shared" si="13"/>
        <v>39.799999999999997</v>
      </c>
      <c r="G38" s="16">
        <v>30</v>
      </c>
      <c r="H38" s="35">
        <v>5</v>
      </c>
      <c r="I38" s="18">
        <f t="shared" si="14"/>
        <v>35</v>
      </c>
      <c r="J38" s="16">
        <v>52.6</v>
      </c>
      <c r="K38" s="35">
        <v>0</v>
      </c>
      <c r="L38" s="18">
        <f t="shared" si="15"/>
        <v>52.6</v>
      </c>
      <c r="M38" s="34">
        <v>-10</v>
      </c>
      <c r="N38" s="37">
        <f t="shared" si="16"/>
        <v>117.4</v>
      </c>
      <c r="O38" s="39">
        <f t="shared" si="17"/>
        <v>17.900000000000006</v>
      </c>
      <c r="P38" s="33" t="s">
        <v>56</v>
      </c>
      <c r="T38" s="47"/>
      <c r="U38" s="48"/>
    </row>
    <row r="39" spans="1:21" ht="16">
      <c r="A39" s="14" t="s">
        <v>21</v>
      </c>
      <c r="B39" s="15">
        <v>30</v>
      </c>
      <c r="C39" s="86" t="s">
        <v>39</v>
      </c>
      <c r="D39" s="16">
        <v>35.6</v>
      </c>
      <c r="E39" s="35">
        <v>0</v>
      </c>
      <c r="F39" s="18">
        <f t="shared" si="13"/>
        <v>35.6</v>
      </c>
      <c r="G39" s="16">
        <v>30.7</v>
      </c>
      <c r="H39" s="35">
        <v>5</v>
      </c>
      <c r="I39" s="18">
        <f t="shared" si="14"/>
        <v>35.700000000000003</v>
      </c>
      <c r="J39" s="16">
        <v>46.5</v>
      </c>
      <c r="K39" s="35">
        <v>10</v>
      </c>
      <c r="L39" s="18">
        <f t="shared" si="15"/>
        <v>56.5</v>
      </c>
      <c r="M39" s="34">
        <v>-4</v>
      </c>
      <c r="N39" s="37">
        <f t="shared" si="16"/>
        <v>123.80000000000001</v>
      </c>
      <c r="O39" s="39">
        <f t="shared" si="17"/>
        <v>24.300000000000011</v>
      </c>
      <c r="P39" s="33">
        <v>15</v>
      </c>
      <c r="T39" s="47"/>
      <c r="U39" s="48"/>
    </row>
    <row r="40" spans="1:21" ht="16">
      <c r="A40" s="14" t="s">
        <v>22</v>
      </c>
      <c r="B40" s="15">
        <v>31</v>
      </c>
      <c r="C40" s="86" t="s">
        <v>40</v>
      </c>
      <c r="D40" s="16">
        <v>38</v>
      </c>
      <c r="E40" s="35">
        <v>5</v>
      </c>
      <c r="F40" s="18">
        <f t="shared" si="13"/>
        <v>43</v>
      </c>
      <c r="G40" s="16">
        <v>35.5</v>
      </c>
      <c r="H40" s="35">
        <v>0</v>
      </c>
      <c r="I40" s="18">
        <f t="shared" si="14"/>
        <v>35.5</v>
      </c>
      <c r="J40" s="16">
        <v>57.1</v>
      </c>
      <c r="K40" s="35">
        <v>0</v>
      </c>
      <c r="L40" s="18">
        <f t="shared" si="15"/>
        <v>57.1</v>
      </c>
      <c r="M40" s="34">
        <v>-8</v>
      </c>
      <c r="N40" s="37">
        <f t="shared" si="16"/>
        <v>127.6</v>
      </c>
      <c r="O40" s="39">
        <f t="shared" si="17"/>
        <v>28.099999999999994</v>
      </c>
      <c r="P40" s="33">
        <v>14</v>
      </c>
      <c r="T40" s="47"/>
      <c r="U40" s="48"/>
    </row>
    <row r="41" spans="1:21" ht="16">
      <c r="A41" s="14" t="s">
        <v>23</v>
      </c>
      <c r="B41" s="15">
        <v>6</v>
      </c>
      <c r="C41" s="86" t="s">
        <v>65</v>
      </c>
      <c r="D41" s="16">
        <v>44.2</v>
      </c>
      <c r="E41" s="35">
        <v>0</v>
      </c>
      <c r="F41" s="18">
        <f t="shared" si="13"/>
        <v>44.2</v>
      </c>
      <c r="G41" s="16">
        <v>43.5</v>
      </c>
      <c r="H41" s="35">
        <v>5</v>
      </c>
      <c r="I41" s="18">
        <f t="shared" si="14"/>
        <v>48.5</v>
      </c>
      <c r="J41" s="16">
        <v>58.1</v>
      </c>
      <c r="K41" s="35">
        <v>0</v>
      </c>
      <c r="L41" s="18">
        <f t="shared" si="15"/>
        <v>58.1</v>
      </c>
      <c r="M41" s="34">
        <v>-10</v>
      </c>
      <c r="N41" s="37">
        <f t="shared" si="16"/>
        <v>140.80000000000001</v>
      </c>
      <c r="O41" s="39">
        <f t="shared" si="17"/>
        <v>41.300000000000011</v>
      </c>
      <c r="P41" s="33">
        <v>12</v>
      </c>
      <c r="T41" s="47"/>
      <c r="U41" s="48"/>
    </row>
    <row r="42" spans="1:21" ht="16">
      <c r="A42" s="14" t="s">
        <v>24</v>
      </c>
      <c r="B42" s="15">
        <v>7</v>
      </c>
      <c r="C42" s="86" t="s">
        <v>34</v>
      </c>
      <c r="D42" s="16">
        <v>41.4</v>
      </c>
      <c r="E42" s="35">
        <v>5</v>
      </c>
      <c r="F42" s="18">
        <f t="shared" si="13"/>
        <v>46.4</v>
      </c>
      <c r="G42" s="16">
        <v>47.2</v>
      </c>
      <c r="H42" s="35">
        <v>0</v>
      </c>
      <c r="I42" s="18">
        <f t="shared" si="14"/>
        <v>47.2</v>
      </c>
      <c r="J42" s="16">
        <v>61.3</v>
      </c>
      <c r="K42" s="35">
        <v>0</v>
      </c>
      <c r="L42" s="18">
        <f t="shared" si="15"/>
        <v>61.3</v>
      </c>
      <c r="M42" s="34">
        <v>-12</v>
      </c>
      <c r="N42" s="37">
        <f t="shared" si="16"/>
        <v>142.89999999999998</v>
      </c>
      <c r="O42" s="39">
        <f t="shared" si="17"/>
        <v>43.399999999999977</v>
      </c>
      <c r="P42" s="33">
        <v>11</v>
      </c>
      <c r="T42" s="47"/>
      <c r="U42" s="48"/>
    </row>
    <row r="43" spans="1:21" ht="16">
      <c r="A43" s="14" t="s">
        <v>25</v>
      </c>
      <c r="B43" s="15">
        <v>32</v>
      </c>
      <c r="C43" s="86" t="s">
        <v>41</v>
      </c>
      <c r="D43" s="16">
        <v>42.3</v>
      </c>
      <c r="E43" s="35">
        <v>0</v>
      </c>
      <c r="F43" s="18">
        <f t="shared" si="13"/>
        <v>42.3</v>
      </c>
      <c r="G43" s="16">
        <v>36.799999999999997</v>
      </c>
      <c r="H43" s="35">
        <v>0</v>
      </c>
      <c r="I43" s="18">
        <f t="shared" si="14"/>
        <v>36.799999999999997</v>
      </c>
      <c r="J43" s="16">
        <v>78.8</v>
      </c>
      <c r="K43" s="35">
        <v>5</v>
      </c>
      <c r="L43" s="18">
        <f t="shared" si="15"/>
        <v>83.8</v>
      </c>
      <c r="M43" s="34">
        <v>-14</v>
      </c>
      <c r="N43" s="37">
        <f t="shared" si="16"/>
        <v>148.89999999999998</v>
      </c>
      <c r="O43" s="39">
        <f t="shared" si="17"/>
        <v>49.399999999999977</v>
      </c>
      <c r="P43" s="33">
        <v>10</v>
      </c>
      <c r="T43" s="47"/>
      <c r="U43" s="48"/>
    </row>
    <row r="44" spans="1:21" ht="17" thickBot="1">
      <c r="A44" s="80" t="s">
        <v>26</v>
      </c>
      <c r="B44" s="46">
        <v>36</v>
      </c>
      <c r="C44" s="87" t="s">
        <v>50</v>
      </c>
      <c r="D44" s="27">
        <v>50.8</v>
      </c>
      <c r="E44" s="81">
        <v>0</v>
      </c>
      <c r="F44" s="40">
        <f t="shared" si="13"/>
        <v>50.8</v>
      </c>
      <c r="G44" s="27">
        <v>52.4</v>
      </c>
      <c r="H44" s="81">
        <v>10</v>
      </c>
      <c r="I44" s="40">
        <f t="shared" si="14"/>
        <v>62.4</v>
      </c>
      <c r="J44" s="27">
        <v>80.3</v>
      </c>
      <c r="K44" s="81">
        <v>5</v>
      </c>
      <c r="L44" s="40">
        <f t="shared" si="15"/>
        <v>85.3</v>
      </c>
      <c r="M44" s="28">
        <v>-12</v>
      </c>
      <c r="N44" s="41">
        <f t="shared" si="16"/>
        <v>186.5</v>
      </c>
      <c r="O44" s="42">
        <f t="shared" si="17"/>
        <v>87</v>
      </c>
      <c r="P44" s="43">
        <v>9</v>
      </c>
      <c r="T44" s="47"/>
      <c r="U44" s="48"/>
    </row>
    <row r="45" spans="1:21" ht="16">
      <c r="A45" s="20" t="s">
        <v>0</v>
      </c>
      <c r="B45" s="20" t="s">
        <v>1</v>
      </c>
      <c r="C45" s="104" t="s">
        <v>31</v>
      </c>
      <c r="D45" s="105" t="s">
        <v>3</v>
      </c>
      <c r="E45" s="106"/>
      <c r="F45" s="107"/>
      <c r="G45" s="105" t="s">
        <v>4</v>
      </c>
      <c r="H45" s="106"/>
      <c r="I45" s="107"/>
      <c r="J45" s="105" t="s">
        <v>5</v>
      </c>
      <c r="K45" s="106"/>
      <c r="L45" s="107"/>
      <c r="M45" s="21" t="s">
        <v>6</v>
      </c>
      <c r="N45" s="54" t="s">
        <v>7</v>
      </c>
      <c r="O45" s="55"/>
      <c r="P45" s="5" t="s">
        <v>8</v>
      </c>
      <c r="T45" s="47"/>
      <c r="U45" s="48"/>
    </row>
    <row r="46" spans="1:21" ht="17" thickBot="1">
      <c r="A46" s="6"/>
      <c r="B46" s="6" t="s">
        <v>9</v>
      </c>
      <c r="C46" s="100"/>
      <c r="D46" s="56" t="s">
        <v>10</v>
      </c>
      <c r="E46" s="57" t="s">
        <v>11</v>
      </c>
      <c r="F46" s="58" t="s">
        <v>7</v>
      </c>
      <c r="G46" s="56" t="s">
        <v>10</v>
      </c>
      <c r="H46" s="57" t="s">
        <v>11</v>
      </c>
      <c r="I46" s="58" t="s">
        <v>7</v>
      </c>
      <c r="J46" s="56" t="s">
        <v>10</v>
      </c>
      <c r="K46" s="57" t="s">
        <v>11</v>
      </c>
      <c r="L46" s="58" t="s">
        <v>7</v>
      </c>
      <c r="M46" s="7" t="s">
        <v>12</v>
      </c>
      <c r="N46" s="59" t="s">
        <v>13</v>
      </c>
      <c r="O46" s="60" t="s">
        <v>14</v>
      </c>
      <c r="P46" s="61" t="s">
        <v>58</v>
      </c>
    </row>
    <row r="47" spans="1:21" ht="16">
      <c r="A47" s="9" t="s">
        <v>15</v>
      </c>
      <c r="B47" s="10">
        <v>8</v>
      </c>
      <c r="C47" s="85" t="s">
        <v>43</v>
      </c>
      <c r="D47" s="11">
        <v>42.5</v>
      </c>
      <c r="E47" s="12">
        <v>0</v>
      </c>
      <c r="F47" s="13">
        <f>SUM(D47:E47)</f>
        <v>42.5</v>
      </c>
      <c r="G47" s="11">
        <v>33.6</v>
      </c>
      <c r="H47" s="12">
        <v>5</v>
      </c>
      <c r="I47" s="13">
        <f>SUM(G47:H47)</f>
        <v>38.6</v>
      </c>
      <c r="J47" s="11">
        <v>62.2</v>
      </c>
      <c r="K47" s="12">
        <v>5</v>
      </c>
      <c r="L47" s="13">
        <f>SUM(J47:K47)</f>
        <v>67.2</v>
      </c>
      <c r="M47" s="44">
        <v>-12</v>
      </c>
      <c r="N47" s="36">
        <f>SUM(F47,I47,L47,M47)</f>
        <v>136.30000000000001</v>
      </c>
      <c r="O47" s="38">
        <f>N47-$N47</f>
        <v>0</v>
      </c>
      <c r="P47" s="32">
        <v>13</v>
      </c>
    </row>
    <row r="48" spans="1:21" ht="17" thickBot="1">
      <c r="A48" s="19" t="s">
        <v>16</v>
      </c>
      <c r="B48" s="15">
        <v>22</v>
      </c>
      <c r="C48" s="89" t="s">
        <v>67</v>
      </c>
      <c r="D48" s="16">
        <v>53.4</v>
      </c>
      <c r="E48" s="17">
        <v>5</v>
      </c>
      <c r="F48" s="18">
        <f t="shared" ref="F48" si="18">SUM(D48:E48)</f>
        <v>58.4</v>
      </c>
      <c r="G48" s="16">
        <v>61.2</v>
      </c>
      <c r="H48" s="17">
        <v>15</v>
      </c>
      <c r="I48" s="18">
        <f t="shared" ref="I48" si="19">SUM(G48:H48)</f>
        <v>76.2</v>
      </c>
      <c r="J48" s="16">
        <v>73.900000000000006</v>
      </c>
      <c r="K48" s="17">
        <v>0</v>
      </c>
      <c r="L48" s="18">
        <f t="shared" ref="L48" si="20">SUM(J48:K48)</f>
        <v>73.900000000000006</v>
      </c>
      <c r="M48" s="45">
        <v>-14</v>
      </c>
      <c r="N48" s="37">
        <f t="shared" ref="N48" si="21">SUM(F48,I48,L48,M48)</f>
        <v>194.5</v>
      </c>
      <c r="O48" s="39">
        <f>N48-$N$47</f>
        <v>58.199999999999989</v>
      </c>
      <c r="P48" s="33">
        <v>8</v>
      </c>
    </row>
    <row r="49" spans="1:17" ht="17" thickBot="1">
      <c r="A49" s="108" t="s">
        <v>55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10"/>
    </row>
    <row r="50" spans="1:17" ht="17" thickBot="1">
      <c r="B50" s="73">
        <v>37</v>
      </c>
      <c r="C50" s="74" t="s">
        <v>42</v>
      </c>
      <c r="D50" s="75">
        <v>37.9</v>
      </c>
      <c r="E50" s="76">
        <v>0</v>
      </c>
      <c r="F50" s="77">
        <f>SUM(D50:E50)</f>
        <v>37.9</v>
      </c>
      <c r="G50" s="75">
        <v>32.5</v>
      </c>
      <c r="H50" s="76">
        <v>0</v>
      </c>
      <c r="I50" s="77">
        <f>SUM(G50:H50)</f>
        <v>32.5</v>
      </c>
      <c r="J50" s="75">
        <v>61.3</v>
      </c>
      <c r="K50" s="76">
        <v>5</v>
      </c>
      <c r="L50" s="77">
        <f>SUM(J50:K50)</f>
        <v>66.3</v>
      </c>
      <c r="M50" s="78">
        <v>-6</v>
      </c>
      <c r="N50" s="79">
        <f>SUM(F50,I50,L50,M50)</f>
        <v>130.69999999999999</v>
      </c>
    </row>
    <row r="51" spans="1:17" ht="16">
      <c r="B51" s="83"/>
      <c r="C51" s="47"/>
      <c r="D51" s="84"/>
      <c r="E51" s="83"/>
      <c r="F51" s="84"/>
      <c r="G51" s="84"/>
      <c r="H51" s="83"/>
      <c r="I51" s="84"/>
      <c r="J51" s="84"/>
      <c r="K51" s="83"/>
      <c r="L51" s="84"/>
      <c r="M51" s="83"/>
      <c r="N51" s="48"/>
    </row>
    <row r="52" spans="1:17">
      <c r="B52" s="82" t="s">
        <v>52</v>
      </c>
      <c r="C52" s="82"/>
      <c r="D52" s="82"/>
      <c r="E52" s="82"/>
      <c r="F52" s="82"/>
    </row>
    <row r="53" spans="1:17">
      <c r="B53" s="82" t="s">
        <v>53</v>
      </c>
      <c r="C53" s="82"/>
      <c r="D53" s="82"/>
      <c r="E53" s="82"/>
      <c r="F53" s="82"/>
      <c r="K53" s="82" t="s">
        <v>62</v>
      </c>
      <c r="L53" s="82"/>
      <c r="M53" s="82"/>
      <c r="N53" s="82"/>
      <c r="O53" s="82"/>
    </row>
    <row r="54" spans="1:17">
      <c r="B54" s="82" t="s">
        <v>54</v>
      </c>
      <c r="C54" s="82"/>
      <c r="D54" s="82"/>
      <c r="E54" s="82"/>
      <c r="F54" s="82"/>
    </row>
    <row r="55" spans="1:17">
      <c r="K55" s="82" t="s">
        <v>59</v>
      </c>
      <c r="L55" s="82"/>
      <c r="M55" s="82"/>
      <c r="N55" s="82"/>
      <c r="O55" s="82"/>
      <c r="P55" s="82"/>
      <c r="Q55" s="82"/>
    </row>
    <row r="56" spans="1:17" ht="16">
      <c r="C56" s="47"/>
    </row>
    <row r="57" spans="1:17" ht="16">
      <c r="C57" s="47"/>
    </row>
    <row r="58" spans="1:17" ht="16">
      <c r="C58" s="47"/>
    </row>
    <row r="59" spans="1:17" ht="16">
      <c r="C59" s="47"/>
    </row>
    <row r="60" spans="1:17" ht="16">
      <c r="C60" s="47"/>
    </row>
    <row r="61" spans="1:17" ht="16">
      <c r="C61" s="47"/>
    </row>
    <row r="62" spans="1:17" ht="16">
      <c r="C62" s="47"/>
    </row>
    <row r="63" spans="1:17" ht="16">
      <c r="C63" s="47"/>
    </row>
    <row r="64" spans="1:17" ht="16">
      <c r="C64" s="47"/>
    </row>
    <row r="65" spans="3:3" ht="16">
      <c r="C65" s="47"/>
    </row>
    <row r="66" spans="3:3" ht="16">
      <c r="C66" s="47"/>
    </row>
    <row r="67" spans="3:3" ht="16">
      <c r="C67" s="47"/>
    </row>
    <row r="68" spans="3:3" ht="16">
      <c r="C68" s="47"/>
    </row>
    <row r="69" spans="3:3" ht="16">
      <c r="C69" s="47"/>
    </row>
    <row r="70" spans="3:3" ht="16">
      <c r="C70" s="47"/>
    </row>
    <row r="71" spans="3:3" ht="16">
      <c r="C71" s="47"/>
    </row>
    <row r="72" spans="3:3" ht="16">
      <c r="C72" s="47"/>
    </row>
    <row r="73" spans="3:3" ht="16">
      <c r="C73" s="47"/>
    </row>
    <row r="74" spans="3:3" ht="16">
      <c r="C74" s="47"/>
    </row>
    <row r="75" spans="3:3" ht="16">
      <c r="C75" s="47"/>
    </row>
    <row r="76" spans="3:3" ht="16">
      <c r="C76" s="47"/>
    </row>
  </sheetData>
  <sortState xmlns:xlrd2="http://schemas.microsoft.com/office/spreadsheetml/2017/richdata2" ref="T32:U45">
    <sortCondition ref="U32:U45"/>
  </sortState>
  <mergeCells count="22">
    <mergeCell ref="A49:P49"/>
    <mergeCell ref="C31:C32"/>
    <mergeCell ref="D31:F31"/>
    <mergeCell ref="G31:I31"/>
    <mergeCell ref="J31:L31"/>
    <mergeCell ref="C45:C46"/>
    <mergeCell ref="D45:F45"/>
    <mergeCell ref="G45:I45"/>
    <mergeCell ref="J45:L45"/>
    <mergeCell ref="A30:P30"/>
    <mergeCell ref="A1:O1"/>
    <mergeCell ref="A2:O2"/>
    <mergeCell ref="A3:O3"/>
    <mergeCell ref="A4:P4"/>
    <mergeCell ref="C5:C6"/>
    <mergeCell ref="D5:F5"/>
    <mergeCell ref="G5:I5"/>
    <mergeCell ref="J5:L5"/>
    <mergeCell ref="C22:C23"/>
    <mergeCell ref="D22:F22"/>
    <mergeCell ref="G22:I22"/>
    <mergeCell ref="J22:L2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29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13"/>
  <sheetViews>
    <sheetView tabSelected="1" workbookViewId="0">
      <selection activeCell="F12" sqref="F12"/>
    </sheetView>
  </sheetViews>
  <sheetFormatPr baseColWidth="10" defaultColWidth="8.83203125" defaultRowHeight="15"/>
  <cols>
    <col min="1" max="1" width="6.1640625" customWidth="1"/>
    <col min="2" max="2" width="4.5" bestFit="1" customWidth="1"/>
    <col min="3" max="3" width="14.6640625" customWidth="1"/>
    <col min="4" max="4" width="6.33203125" customWidth="1"/>
    <col min="5" max="5" width="5.83203125" customWidth="1"/>
    <col min="6" max="6" width="11.6640625" customWidth="1"/>
    <col min="7" max="7" width="5.83203125" customWidth="1"/>
    <col min="8" max="8" width="5.6640625" customWidth="1"/>
    <col min="9" max="9" width="15" customWidth="1"/>
    <col min="10" max="10" width="5.6640625" customWidth="1"/>
    <col min="11" max="11" width="5" customWidth="1"/>
    <col min="12" max="12" width="9.5" customWidth="1"/>
    <col min="13" max="13" width="6.5" customWidth="1"/>
    <col min="14" max="14" width="5.6640625" customWidth="1"/>
  </cols>
  <sheetData>
    <row r="2" spans="1:21" ht="16">
      <c r="A2" s="111" t="s">
        <v>72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3"/>
      <c r="Q2" s="113"/>
      <c r="R2" s="113"/>
      <c r="S2" s="113"/>
      <c r="T2" s="113"/>
      <c r="U2" s="113"/>
    </row>
    <row r="3" spans="1:21" ht="16" thickBot="1">
      <c r="A3" s="114" t="s">
        <v>73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21">
      <c r="A4" s="115" t="s">
        <v>74</v>
      </c>
      <c r="B4" s="116" t="s">
        <v>75</v>
      </c>
      <c r="C4" s="116" t="s">
        <v>76</v>
      </c>
      <c r="D4" s="116" t="s">
        <v>10</v>
      </c>
      <c r="E4" s="116" t="s">
        <v>77</v>
      </c>
      <c r="F4" s="117" t="s">
        <v>78</v>
      </c>
      <c r="G4" s="118" t="s">
        <v>10</v>
      </c>
      <c r="H4" s="116" t="s">
        <v>79</v>
      </c>
      <c r="I4" s="116" t="s">
        <v>76</v>
      </c>
      <c r="J4" s="116" t="s">
        <v>10</v>
      </c>
      <c r="K4" s="119" t="s">
        <v>77</v>
      </c>
      <c r="L4" s="117" t="s">
        <v>80</v>
      </c>
      <c r="M4" s="117" t="s">
        <v>10</v>
      </c>
      <c r="N4" s="116" t="s">
        <v>77</v>
      </c>
      <c r="O4" s="120" t="s">
        <v>81</v>
      </c>
    </row>
    <row r="5" spans="1:21" ht="16" thickBot="1">
      <c r="A5" s="121"/>
      <c r="B5" s="122" t="s">
        <v>82</v>
      </c>
      <c r="C5" s="123" t="s">
        <v>83</v>
      </c>
      <c r="D5" s="124"/>
      <c r="E5" s="122"/>
      <c r="F5" s="125" t="s">
        <v>84</v>
      </c>
      <c r="G5" s="124"/>
      <c r="H5" s="124" t="s">
        <v>85</v>
      </c>
      <c r="I5" s="126" t="s">
        <v>86</v>
      </c>
      <c r="J5" s="123" t="s">
        <v>85</v>
      </c>
      <c r="K5" s="123" t="s">
        <v>85</v>
      </c>
      <c r="L5" s="125" t="s">
        <v>87</v>
      </c>
      <c r="M5" s="123"/>
      <c r="N5" s="122" t="s">
        <v>85</v>
      </c>
      <c r="O5" s="127"/>
    </row>
    <row r="6" spans="1:21">
      <c r="A6" s="128">
        <v>2024</v>
      </c>
      <c r="B6" s="129" t="s">
        <v>15</v>
      </c>
      <c r="C6" s="129" t="s">
        <v>48</v>
      </c>
      <c r="D6" s="130">
        <v>105.6</v>
      </c>
      <c r="E6" s="129">
        <v>11</v>
      </c>
      <c r="F6" s="129" t="s">
        <v>32</v>
      </c>
      <c r="G6" s="129">
        <v>99.8</v>
      </c>
      <c r="H6" s="129"/>
      <c r="I6" s="129"/>
      <c r="J6" s="129"/>
      <c r="K6" s="129"/>
      <c r="L6" s="129"/>
      <c r="M6" s="129"/>
      <c r="N6" s="129">
        <v>13</v>
      </c>
      <c r="O6" s="131">
        <f>E6+N6</f>
        <v>24</v>
      </c>
    </row>
    <row r="7" spans="1:21" ht="16" thickBot="1">
      <c r="A7" s="132">
        <v>2025</v>
      </c>
      <c r="B7" s="133" t="s">
        <v>16</v>
      </c>
      <c r="C7" s="133" t="s">
        <v>33</v>
      </c>
      <c r="D7" s="134">
        <v>100.7</v>
      </c>
      <c r="E7" s="133">
        <v>16</v>
      </c>
      <c r="F7" s="133" t="s">
        <v>33</v>
      </c>
      <c r="G7" s="133">
        <v>101.1</v>
      </c>
      <c r="H7" s="133"/>
      <c r="I7" s="133"/>
      <c r="J7" s="133"/>
      <c r="K7" s="133"/>
      <c r="L7" s="133"/>
      <c r="M7" s="133"/>
      <c r="N7" s="133">
        <v>12</v>
      </c>
      <c r="O7" s="135">
        <f>E7+N7</f>
        <v>28</v>
      </c>
    </row>
    <row r="8" spans="1:21" ht="16" thickBot="1">
      <c r="A8" s="136">
        <v>2026</v>
      </c>
      <c r="B8" s="137" t="s">
        <v>17</v>
      </c>
      <c r="C8" s="137" t="s">
        <v>44</v>
      </c>
      <c r="D8" s="137">
        <v>92.1</v>
      </c>
      <c r="E8" s="137">
        <v>15</v>
      </c>
      <c r="F8" s="137" t="s">
        <v>35</v>
      </c>
      <c r="G8" s="137">
        <v>99.5</v>
      </c>
      <c r="H8" s="137">
        <v>13</v>
      </c>
      <c r="I8" s="137" t="s">
        <v>88</v>
      </c>
      <c r="J8" s="137" t="s">
        <v>89</v>
      </c>
      <c r="K8" s="137">
        <v>6</v>
      </c>
      <c r="L8" s="137" t="s">
        <v>90</v>
      </c>
      <c r="M8" s="137">
        <v>136.30000000000001</v>
      </c>
      <c r="N8" s="137">
        <v>2</v>
      </c>
      <c r="O8" s="138">
        <v>36</v>
      </c>
    </row>
    <row r="9" spans="1:21">
      <c r="G9" s="139"/>
      <c r="H9" s="139"/>
    </row>
    <row r="10" spans="1:21">
      <c r="A10" s="139" t="s">
        <v>91</v>
      </c>
      <c r="B10" s="139"/>
      <c r="C10" s="139"/>
      <c r="D10" s="139"/>
      <c r="E10" s="139"/>
      <c r="G10" s="139"/>
      <c r="H10" s="139"/>
      <c r="I10" t="s">
        <v>92</v>
      </c>
    </row>
    <row r="13" spans="1:21">
      <c r="C13" s="140"/>
    </row>
  </sheetData>
  <mergeCells count="2">
    <mergeCell ref="A2:O2"/>
    <mergeCell ref="A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Výsledky</vt:lpstr>
      <vt:lpstr>História súťaže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2026-03-22T07:25:12Z</dcterms:modified>
</cp:coreProperties>
</file>